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autoCompressPictures="0"/>
  <mc:AlternateContent xmlns:mc="http://schemas.openxmlformats.org/markup-compatibility/2006">
    <mc:Choice Requires="x15">
      <x15ac:absPath xmlns:x15ac="http://schemas.microsoft.com/office/spreadsheetml/2010/11/ac" url="D:\Dropbox (I + ARQ)\Carpeta del equipo I + ARQ\PROYECTOS\01_COMEDUC\17_ALBERTO BLEST GANA\04 LICITACION\03 CONSERVACIÓN MINEDUC 2021\01 ANTECEDENTES TÉCNICOS\01 ITEMIZADO\"/>
    </mc:Choice>
  </mc:AlternateContent>
  <xr:revisionPtr revIDLastSave="0" documentId="13_ncr:1_{5B62C67A-CE30-46DE-BE83-8BAC7CE1B67F}" xr6:coauthVersionLast="43" xr6:coauthVersionMax="43" xr10:uidLastSave="{00000000-0000-0000-0000-000000000000}"/>
  <bookViews>
    <workbookView xWindow="-120" yWindow="-120" windowWidth="29040" windowHeight="15840" tabRatio="899" activeTab="2" xr2:uid="{00000000-000D-0000-FFFF-FFFF00000000}"/>
  </bookViews>
  <sheets>
    <sheet name="ABG_RESUMEN" sheetId="52" r:id="rId1"/>
    <sheet name="ABG_OBRAS CIVILES" sheetId="57" r:id="rId2"/>
    <sheet name="ABG_GASTOS GENERALES" sheetId="58" r:id="rId3"/>
  </sheets>
  <definedNames>
    <definedName name="_xlnm.Print_Area" localSheetId="2">'ABG_GASTOS GENERALES'!$A$1:$H$120</definedName>
    <definedName name="_xlnm.Print_Area" localSheetId="1">'ABG_OBRAS CIVILES'!$A$1:$H$302</definedName>
    <definedName name="_xlnm.Print_Area" localSheetId="0">ABG_RESUMEN!$A$1:$H$75</definedName>
    <definedName name="Print_Area" localSheetId="2">'ABG_GASTOS GENERALES'!$A$1:$H$120</definedName>
    <definedName name="Print_Area" localSheetId="1">'ABG_OBRAS CIVILES'!$A$1:$H$300</definedName>
    <definedName name="Print_Area" localSheetId="0">ABG_RESUMEN!$A$1:$H$74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3" i="58" l="1"/>
  <c r="G24" i="57"/>
  <c r="G23" i="57"/>
  <c r="G47" i="58"/>
  <c r="G30" i="58"/>
  <c r="G31" i="58" s="1"/>
  <c r="G89" i="58"/>
  <c r="G90" i="58"/>
  <c r="G91" i="58"/>
  <c r="G92" i="58"/>
  <c r="G93" i="58"/>
  <c r="G94" i="58"/>
  <c r="G95" i="58"/>
  <c r="G96" i="58"/>
  <c r="G97" i="58"/>
  <c r="G98" i="58"/>
  <c r="G77" i="58"/>
  <c r="G78" i="58"/>
  <c r="G79" i="58"/>
  <c r="G80" i="58"/>
  <c r="G81" i="58"/>
  <c r="G82" i="58"/>
  <c r="G83" i="58"/>
  <c r="G84" i="58"/>
  <c r="G85" i="58"/>
  <c r="G76" i="58"/>
  <c r="G62" i="58"/>
  <c r="G63" i="58"/>
  <c r="G64" i="58"/>
  <c r="G65" i="58"/>
  <c r="G66" i="58"/>
  <c r="G67" i="58"/>
  <c r="G68" i="58"/>
  <c r="G69" i="58"/>
  <c r="G70" i="58"/>
  <c r="G71" i="58"/>
  <c r="G72" i="58"/>
  <c r="G58" i="58"/>
  <c r="G59" i="58" s="1"/>
  <c r="G25" i="57" l="1"/>
  <c r="G86" i="58"/>
  <c r="G73" i="58"/>
  <c r="G99" i="58" l="1"/>
  <c r="G46" i="58"/>
  <c r="G45" i="58"/>
  <c r="G54" i="58"/>
  <c r="G53" i="58"/>
  <c r="G51" i="58"/>
  <c r="G52" i="58"/>
  <c r="G40" i="58"/>
  <c r="G41" i="58"/>
  <c r="G36" i="58"/>
  <c r="G35" i="58"/>
  <c r="G34" i="58"/>
  <c r="G48" i="58" l="1"/>
  <c r="G42" i="58"/>
  <c r="G55" i="58"/>
  <c r="G37" i="58"/>
  <c r="G26" i="58" l="1"/>
  <c r="G25" i="58"/>
  <c r="G24" i="58"/>
  <c r="G23" i="58"/>
  <c r="G22" i="58"/>
  <c r="G21" i="58"/>
  <c r="G41" i="57" l="1"/>
  <c r="G196" i="57"/>
  <c r="G190" i="57"/>
  <c r="G281" i="57"/>
  <c r="E279" i="57"/>
  <c r="G233" i="57"/>
  <c r="G232" i="57"/>
  <c r="G142" i="57"/>
  <c r="G141" i="57"/>
  <c r="G81" i="57"/>
  <c r="G82" i="57"/>
  <c r="G27" i="58" l="1"/>
  <c r="E80" i="57"/>
  <c r="E79" i="57"/>
  <c r="G279" i="57"/>
  <c r="G277" i="57"/>
  <c r="G278" i="57"/>
  <c r="G32" i="57"/>
  <c r="G91" i="57"/>
  <c r="G280" i="57"/>
  <c r="G276" i="57"/>
  <c r="G275" i="57"/>
  <c r="G274" i="57"/>
  <c r="G271" i="57"/>
  <c r="G270" i="57"/>
  <c r="G282" i="57" l="1"/>
  <c r="G187" i="57"/>
  <c r="G194" i="57"/>
  <c r="G114" i="57" l="1"/>
  <c r="G111" i="57"/>
  <c r="G110" i="57"/>
  <c r="G107" i="57"/>
  <c r="G106" i="57"/>
  <c r="G105" i="57"/>
  <c r="G102" i="57"/>
  <c r="G101" i="57"/>
  <c r="E100" i="57"/>
  <c r="G100" i="57" s="1"/>
  <c r="G97" i="57"/>
  <c r="E96" i="57"/>
  <c r="G96" i="57" s="1"/>
  <c r="G92" i="57"/>
  <c r="G90" i="57"/>
  <c r="G86" i="57"/>
  <c r="G80" i="57"/>
  <c r="G79" i="57"/>
  <c r="G78" i="57"/>
  <c r="G77" i="57"/>
  <c r="G76" i="57"/>
  <c r="G75" i="57"/>
  <c r="G74" i="57"/>
  <c r="G70" i="57"/>
  <c r="G67" i="57"/>
  <c r="G66" i="57"/>
  <c r="G65" i="57"/>
  <c r="G64" i="57"/>
  <c r="G63" i="57"/>
  <c r="G62" i="57"/>
  <c r="G61" i="57"/>
  <c r="G60" i="57"/>
  <c r="E140" i="57"/>
  <c r="E139" i="57"/>
  <c r="G248" i="57"/>
  <c r="G252" i="57"/>
  <c r="G253" i="57"/>
  <c r="G256" i="57"/>
  <c r="G257" i="57"/>
  <c r="G258" i="57"/>
  <c r="G261" i="57"/>
  <c r="G262" i="57"/>
  <c r="G265" i="57"/>
  <c r="G157" i="57"/>
  <c r="G161" i="57"/>
  <c r="G162" i="57"/>
  <c r="G165" i="57"/>
  <c r="G166" i="57"/>
  <c r="G167" i="57"/>
  <c r="G170" i="57"/>
  <c r="G171" i="57"/>
  <c r="G174" i="57"/>
  <c r="E230" i="57"/>
  <c r="G45" i="57"/>
  <c r="G115" i="57" l="1"/>
  <c r="G185" i="57" l="1"/>
  <c r="G186" i="57"/>
  <c r="G188" i="57"/>
  <c r="G193" i="57"/>
  <c r="G36" i="57"/>
  <c r="G37" i="57"/>
  <c r="G38" i="57"/>
  <c r="G39" i="57"/>
  <c r="E247" i="57"/>
  <c r="G247" i="57" s="1"/>
  <c r="E251" i="57"/>
  <c r="G251" i="57" s="1"/>
  <c r="E160" i="57"/>
  <c r="G160" i="57" s="1"/>
  <c r="E156" i="57"/>
  <c r="G156" i="57" s="1"/>
  <c r="E195" i="57" l="1"/>
  <c r="G195" i="57" s="1"/>
  <c r="E189" i="57"/>
  <c r="G189" i="57" s="1"/>
  <c r="G242" i="57"/>
  <c r="G151" i="57"/>
  <c r="G130" i="57" l="1"/>
  <c r="G127" i="57"/>
  <c r="G126" i="57"/>
  <c r="G125" i="57"/>
  <c r="G124" i="57"/>
  <c r="G123" i="57"/>
  <c r="G122" i="57"/>
  <c r="G121" i="57"/>
  <c r="G120" i="57"/>
  <c r="E40" i="57" l="1"/>
  <c r="G40" i="57" s="1"/>
  <c r="G241" i="57" l="1"/>
  <c r="G243" i="57"/>
  <c r="G237" i="57"/>
  <c r="G226" i="57"/>
  <c r="G227" i="57"/>
  <c r="G228" i="57"/>
  <c r="G229" i="57"/>
  <c r="G230" i="57"/>
  <c r="G231" i="57"/>
  <c r="G225" i="57"/>
  <c r="G205" i="57"/>
  <c r="G206" i="57"/>
  <c r="G204" i="57"/>
  <c r="G200" i="57"/>
  <c r="G181" i="57"/>
  <c r="G180" i="57"/>
  <c r="G152" i="57"/>
  <c r="G150" i="57"/>
  <c r="G146" i="57"/>
  <c r="G135" i="57"/>
  <c r="G136" i="57"/>
  <c r="G137" i="57"/>
  <c r="G138" i="57"/>
  <c r="G139" i="57"/>
  <c r="G140" i="57"/>
  <c r="G134" i="57"/>
  <c r="G51" i="57"/>
  <c r="G52" i="57"/>
  <c r="G53" i="57"/>
  <c r="G54" i="57"/>
  <c r="G50" i="57"/>
  <c r="G46" i="57"/>
  <c r="G175" i="57" l="1"/>
  <c r="G207" i="57"/>
  <c r="G221" i="57"/>
  <c r="G218" i="57"/>
  <c r="G217" i="57"/>
  <c r="G216" i="57"/>
  <c r="G215" i="57"/>
  <c r="G214" i="57"/>
  <c r="G213" i="57"/>
  <c r="G212" i="57"/>
  <c r="G266" i="57" l="1"/>
  <c r="G31" i="57" l="1"/>
  <c r="G30" i="57"/>
  <c r="G55" i="57" l="1"/>
  <c r="G284" i="57" s="1"/>
  <c r="G286" i="57" l="1"/>
  <c r="G285" i="57"/>
  <c r="G21" i="52"/>
  <c r="G23" i="52" l="1"/>
  <c r="G102" i="58"/>
  <c r="G105" i="58" s="1"/>
  <c r="G107" i="58" s="1"/>
  <c r="E22" i="52" l="1"/>
  <c r="G22" i="52" l="1"/>
  <c r="G24" i="52" s="1"/>
  <c r="G25" i="52" s="1"/>
  <c r="G26" i="52" s="1"/>
  <c r="G287" i="57"/>
  <c r="G288" i="57" s="1"/>
  <c r="G289" i="57" s="1"/>
</calcChain>
</file>

<file path=xl/sharedStrings.xml><?xml version="1.0" encoding="utf-8"?>
<sst xmlns="http://schemas.openxmlformats.org/spreadsheetml/2006/main" count="773" uniqueCount="401">
  <si>
    <t>COSTO TOTAL</t>
  </si>
  <si>
    <t>I.V.A</t>
  </si>
  <si>
    <t>m2</t>
  </si>
  <si>
    <t>ml</t>
  </si>
  <si>
    <t>TOTAL</t>
  </si>
  <si>
    <t>CANTIDAD</t>
  </si>
  <si>
    <t xml:space="preserve">TOTAL COSTO </t>
  </si>
  <si>
    <t>%</t>
  </si>
  <si>
    <t>UTILIDADES</t>
  </si>
  <si>
    <t>GASTOS GENERALES</t>
  </si>
  <si>
    <t>TOTAL COSTO DIRECTO</t>
  </si>
  <si>
    <t>m3</t>
  </si>
  <si>
    <t>PRECIO UNITARIO</t>
  </si>
  <si>
    <t>UNIDAD</t>
  </si>
  <si>
    <t>DESCRIPCIÓN</t>
  </si>
  <si>
    <t>ITEM</t>
  </si>
  <si>
    <t>OBRAS PRIORITARIAS</t>
  </si>
  <si>
    <t>Demoliciones</t>
  </si>
  <si>
    <t xml:space="preserve"> </t>
  </si>
  <si>
    <t>Version</t>
  </si>
  <si>
    <t>COMUNA:    VIÑA DEL MAR</t>
  </si>
  <si>
    <t>DIRECCION: ALBERTO BLEST GANA, N°398</t>
  </si>
  <si>
    <t>RBD:            1663</t>
  </si>
  <si>
    <t>Empresa consultora</t>
  </si>
  <si>
    <t>Consultor a cargo</t>
  </si>
  <si>
    <t>CLAUDIO PIZARRO P.</t>
  </si>
  <si>
    <t>I + ARQUITECTOS</t>
  </si>
  <si>
    <t>Paramentos verticales</t>
  </si>
  <si>
    <t>Retiros</t>
  </si>
  <si>
    <t>Premarcos Hojalatería</t>
  </si>
  <si>
    <t>Demolición tabiquería metálico</t>
  </si>
  <si>
    <t>subtotal</t>
  </si>
  <si>
    <t>Hojalatería prepintada paneles PIR</t>
  </si>
  <si>
    <t>Solera Superior premarco para ventanas - 2x4"</t>
  </si>
  <si>
    <t>Tabiquería Panel POL 5 cm - Blanco</t>
  </si>
  <si>
    <t>Tabiquería Panel POL 5 cm - Color</t>
  </si>
  <si>
    <t>Ventana termopanel PVC negro.</t>
  </si>
  <si>
    <t>uni</t>
  </si>
  <si>
    <t>kg</t>
  </si>
  <si>
    <t>un</t>
  </si>
  <si>
    <t>Tabiquería Panel PIR 10cm Prepintado - doble tabique (5+5)</t>
  </si>
  <si>
    <t>ACONDICIONAMIENTO TERMICO</t>
  </si>
  <si>
    <t>Centros de alumbrado</t>
  </si>
  <si>
    <t>Interruptores</t>
  </si>
  <si>
    <t>Luminarias</t>
  </si>
  <si>
    <t>kit de emergencia</t>
  </si>
  <si>
    <t>Caja terminal HDMI</t>
  </si>
  <si>
    <t>Canalización Puntos HDMI</t>
  </si>
  <si>
    <t>PABELLÓN A - 1ER PISO</t>
  </si>
  <si>
    <t>Retiro de paneles metálicos de ventilación</t>
  </si>
  <si>
    <t>Retiro de luminarias</t>
  </si>
  <si>
    <t>Retiro de bandeja eléctrica</t>
  </si>
  <si>
    <t>Retiro de puertas</t>
  </si>
  <si>
    <t>Retiro de ventanas</t>
  </si>
  <si>
    <t>Retiro de escombros</t>
  </si>
  <si>
    <t>Instalación de Puertas</t>
  </si>
  <si>
    <t>Reinstalación puerta acceso</t>
  </si>
  <si>
    <t>Premarco metálico puertas 100/50/3</t>
  </si>
  <si>
    <t xml:space="preserve">Retiros y demoliciones </t>
  </si>
  <si>
    <t xml:space="preserve">Mejoramiento de envolvente térmica para paramentos verticales </t>
  </si>
  <si>
    <t>Paramentos verticales Sala de Profesores</t>
  </si>
  <si>
    <t>Rectificación de vanos</t>
  </si>
  <si>
    <t>Retiro de enchufes</t>
  </si>
  <si>
    <t>Retiro de interruptores</t>
  </si>
  <si>
    <t>Instalación de Ventanas - Sala de Profesores</t>
  </si>
  <si>
    <t>Instalación de Ventanas - Perimetrales Pabellón A</t>
  </si>
  <si>
    <t>Recambio de ventanas</t>
  </si>
  <si>
    <t>Recambio de puertas</t>
  </si>
  <si>
    <t>Instalaciones eléctricas</t>
  </si>
  <si>
    <t>Alimentador</t>
  </si>
  <si>
    <t>PABELLÓN A - 2DO PISO</t>
  </si>
  <si>
    <t>Retiro de protecciones metálicas</t>
  </si>
  <si>
    <t>PABELLÓN A - 3 PISO</t>
  </si>
  <si>
    <t>Evacuación Lluvias</t>
  </si>
  <si>
    <t>Canal de piso</t>
  </si>
  <si>
    <t>Sistema cubo dren</t>
  </si>
  <si>
    <t>PABELLÓN A - OBRAS GENERALES</t>
  </si>
  <si>
    <t>PABELLÓN B - 1ER PISO</t>
  </si>
  <si>
    <t>Paramentos verticales Baños 1</t>
  </si>
  <si>
    <t>Paramentos verticales Baños 2</t>
  </si>
  <si>
    <t>Instalación de Ventanas - Baños 1</t>
  </si>
  <si>
    <t>Puerta Acceso P90 - Relleno Solido</t>
  </si>
  <si>
    <t>Puerta Acceso P103 - Relleno Solido</t>
  </si>
  <si>
    <t>PRESUPUESTO OBRAS PROYECTO DE CONSERVACIÓN</t>
  </si>
  <si>
    <t>OBRAS PRELIMINARES</t>
  </si>
  <si>
    <t>Letrero de Obra</t>
  </si>
  <si>
    <t>Instalación de faenas</t>
  </si>
  <si>
    <t>Cierres provisorios</t>
  </si>
  <si>
    <t>Alimentadores</t>
  </si>
  <si>
    <t xml:space="preserve">Canalización EMT </t>
  </si>
  <si>
    <t>Bandeja porta conductores</t>
  </si>
  <si>
    <t>Hojalatería prepintada corta gotera</t>
  </si>
  <si>
    <t>Corrientes Débiles</t>
  </si>
  <si>
    <t>Bandeja eléctrica - Perfiles Metalcon 90+92 Prepintada</t>
  </si>
  <si>
    <t>Versión</t>
  </si>
  <si>
    <t>Estructura base perfil Metalcom</t>
  </si>
  <si>
    <t>Premarcos hojalatería</t>
  </si>
  <si>
    <t>Hojalatería prepintada paneles POL</t>
  </si>
  <si>
    <t>Premarco vano de Puerta  - Perfiles Metálicos 100/50/3</t>
  </si>
  <si>
    <t>PABELLÓN B - 3 PISO</t>
  </si>
  <si>
    <t>Enchufes normales 10A</t>
  </si>
  <si>
    <t>Camara de distribución</t>
  </si>
  <si>
    <t>Membrana geotextil - Fieltro aslfaltico 15 lb.</t>
  </si>
  <si>
    <t>Relleno material - Gravilla e:15cm</t>
  </si>
  <si>
    <t>Celda cubodren - Cubodren Ultra - 0,60 x 0,42 x 0,45</t>
  </si>
  <si>
    <t>Relleno material - Arena Compactada</t>
  </si>
  <si>
    <t>2.1</t>
  </si>
  <si>
    <t>2.2</t>
  </si>
  <si>
    <t>2.1.1</t>
  </si>
  <si>
    <t>2.1.1.1</t>
  </si>
  <si>
    <t>2.1.1.2</t>
  </si>
  <si>
    <t>2.2.1</t>
  </si>
  <si>
    <t>2.2.1.1</t>
  </si>
  <si>
    <t>2.2.1.2</t>
  </si>
  <si>
    <t>2.2.1.3</t>
  </si>
  <si>
    <t>2.2.1.4</t>
  </si>
  <si>
    <t>2.2.1.5</t>
  </si>
  <si>
    <t>2.3</t>
  </si>
  <si>
    <t>2.3.1</t>
  </si>
  <si>
    <t>2.3.1.1</t>
  </si>
  <si>
    <t>2.3.1.2</t>
  </si>
  <si>
    <t>2.4</t>
  </si>
  <si>
    <t>2.4.1</t>
  </si>
  <si>
    <t>2.4.1.1</t>
  </si>
  <si>
    <t>2.4.1.2</t>
  </si>
  <si>
    <t>2.4.1.3</t>
  </si>
  <si>
    <t>2.4.1.4</t>
  </si>
  <si>
    <t>2.4.1.5</t>
  </si>
  <si>
    <t>Puerta Acceso P103</t>
  </si>
  <si>
    <t>3.1</t>
  </si>
  <si>
    <t>3.1.1</t>
  </si>
  <si>
    <t>3.1.1.1</t>
  </si>
  <si>
    <t>3.1.1.2</t>
  </si>
  <si>
    <t>3.1.1.3</t>
  </si>
  <si>
    <t>3.1.1.4</t>
  </si>
  <si>
    <t>3.1.1.5</t>
  </si>
  <si>
    <t>3.1.1.6</t>
  </si>
  <si>
    <t>3.1.1.7</t>
  </si>
  <si>
    <t>3.1.1.8</t>
  </si>
  <si>
    <t>3.1.2</t>
  </si>
  <si>
    <t>3.1.2.1</t>
  </si>
  <si>
    <t>3.2</t>
  </si>
  <si>
    <t>3.2.1</t>
  </si>
  <si>
    <t>3.2.1.1</t>
  </si>
  <si>
    <t>3.2.1.2</t>
  </si>
  <si>
    <t>3.2.1.3</t>
  </si>
  <si>
    <t>3.2.1.4</t>
  </si>
  <si>
    <t>3.2.1.5</t>
  </si>
  <si>
    <t>3.2.1.6</t>
  </si>
  <si>
    <t>3.2.1.7</t>
  </si>
  <si>
    <t>3.3</t>
  </si>
  <si>
    <t>3.3.1</t>
  </si>
  <si>
    <t>3.3.1.1</t>
  </si>
  <si>
    <t>3.4</t>
  </si>
  <si>
    <t>3.4.1</t>
  </si>
  <si>
    <t>3.4.1.1</t>
  </si>
  <si>
    <t>3.4.1.2</t>
  </si>
  <si>
    <t>3.4.1.3</t>
  </si>
  <si>
    <t>3.5</t>
  </si>
  <si>
    <t>3.5.1</t>
  </si>
  <si>
    <t>3.5.1.1</t>
  </si>
  <si>
    <t>3.5.1.2</t>
  </si>
  <si>
    <t>3.5.2</t>
  </si>
  <si>
    <t>3.5.2.1</t>
  </si>
  <si>
    <t>3.5.2.2</t>
  </si>
  <si>
    <t>3.5.2.3</t>
  </si>
  <si>
    <t>3.5.3</t>
  </si>
  <si>
    <t>3.5.3.1</t>
  </si>
  <si>
    <t>3.5.3.2</t>
  </si>
  <si>
    <t>3.5.3.3</t>
  </si>
  <si>
    <t>3.5.4</t>
  </si>
  <si>
    <t>3.5.4.1</t>
  </si>
  <si>
    <t>3.5.4.2</t>
  </si>
  <si>
    <t>3.5.5</t>
  </si>
  <si>
    <t>3.5.5.1</t>
  </si>
  <si>
    <t>4.1</t>
  </si>
  <si>
    <t>4.1.1</t>
  </si>
  <si>
    <t>4.1.1.1</t>
  </si>
  <si>
    <t>4.1.1.2</t>
  </si>
  <si>
    <t>4.1.1.3</t>
  </si>
  <si>
    <t>4.1.1.4</t>
  </si>
  <si>
    <t>4.1.1.5</t>
  </si>
  <si>
    <t>4.1.1.6</t>
  </si>
  <si>
    <t>4.1.1.7</t>
  </si>
  <si>
    <t>4.1.1.8</t>
  </si>
  <si>
    <t>4.2</t>
  </si>
  <si>
    <t>4.2.1</t>
  </si>
  <si>
    <t>4.3</t>
  </si>
  <si>
    <t>4.1.2</t>
  </si>
  <si>
    <t>4.1.2.1</t>
  </si>
  <si>
    <t>4.2.1.1</t>
  </si>
  <si>
    <t>4.2.1.2</t>
  </si>
  <si>
    <t>4.2.1.3</t>
  </si>
  <si>
    <t>4.2.1.4</t>
  </si>
  <si>
    <t>4.2.1.5</t>
  </si>
  <si>
    <t>4.2.1.6</t>
  </si>
  <si>
    <t>4.2.1.7</t>
  </si>
  <si>
    <t>4.3.1</t>
  </si>
  <si>
    <t>4.3.1.1</t>
  </si>
  <si>
    <t>4.4</t>
  </si>
  <si>
    <t>4.4.1</t>
  </si>
  <si>
    <t>4.4.1.1</t>
  </si>
  <si>
    <t>4.4.1.2</t>
  </si>
  <si>
    <t>4.4.1.3</t>
  </si>
  <si>
    <t>4.5</t>
  </si>
  <si>
    <t>4.5.1</t>
  </si>
  <si>
    <t>4.5.1.1</t>
  </si>
  <si>
    <t>4.5.1.2</t>
  </si>
  <si>
    <t>4.5.2</t>
  </si>
  <si>
    <t>4.5.2.1</t>
  </si>
  <si>
    <t>4.5.2.2</t>
  </si>
  <si>
    <t>4.5.2.3</t>
  </si>
  <si>
    <t>4.5.3</t>
  </si>
  <si>
    <t>4.5.3.1</t>
  </si>
  <si>
    <t>4.5.3.2</t>
  </si>
  <si>
    <t>4.5.3.3</t>
  </si>
  <si>
    <t>4.5.4</t>
  </si>
  <si>
    <t>4.5.4.1</t>
  </si>
  <si>
    <t>4.5.4.2</t>
  </si>
  <si>
    <t>4.5.5</t>
  </si>
  <si>
    <t>4.5.5.1</t>
  </si>
  <si>
    <t>5.1</t>
  </si>
  <si>
    <t>5.1.1</t>
  </si>
  <si>
    <t>5.1.1.1</t>
  </si>
  <si>
    <t>5.1.1.2</t>
  </si>
  <si>
    <t>5.2</t>
  </si>
  <si>
    <t>5.2.1</t>
  </si>
  <si>
    <t>5.2.1.1</t>
  </si>
  <si>
    <t>5.2.1.2</t>
  </si>
  <si>
    <t>5.2.1.3</t>
  </si>
  <si>
    <t>5.2.1.4</t>
  </si>
  <si>
    <t>5.2.1.5</t>
  </si>
  <si>
    <t>5.2.2</t>
  </si>
  <si>
    <t>5.2.2.1</t>
  </si>
  <si>
    <t>5.2.2.2</t>
  </si>
  <si>
    <t>5.2.2.3</t>
  </si>
  <si>
    <t>5.3</t>
  </si>
  <si>
    <t>5.3.1</t>
  </si>
  <si>
    <t>5.3.1.1</t>
  </si>
  <si>
    <t>5.4</t>
  </si>
  <si>
    <t>5.4.1</t>
  </si>
  <si>
    <t>5.4.1.1</t>
  </si>
  <si>
    <t>5.4.1.2</t>
  </si>
  <si>
    <t>5.4.1.3</t>
  </si>
  <si>
    <t>6.1</t>
  </si>
  <si>
    <t>6.1.1</t>
  </si>
  <si>
    <t>6.1.1.1</t>
  </si>
  <si>
    <t>6.1.1.2</t>
  </si>
  <si>
    <t>6.1.1.3</t>
  </si>
  <si>
    <t>6.1.1.4</t>
  </si>
  <si>
    <t>6.1.1.5</t>
  </si>
  <si>
    <t>6.1.1.6</t>
  </si>
  <si>
    <t>6.1.1.7</t>
  </si>
  <si>
    <t>6.1.2</t>
  </si>
  <si>
    <t>6.1.2.1</t>
  </si>
  <si>
    <t>6.2</t>
  </si>
  <si>
    <t>6.2.1</t>
  </si>
  <si>
    <t>6.2.1.1</t>
  </si>
  <si>
    <t>6.2.1.2</t>
  </si>
  <si>
    <t>6.2.1.3</t>
  </si>
  <si>
    <t>6.2.1.4</t>
  </si>
  <si>
    <t>6.2.1.5</t>
  </si>
  <si>
    <t>6.2.1.6</t>
  </si>
  <si>
    <t>6.2.1.7</t>
  </si>
  <si>
    <t>6.3</t>
  </si>
  <si>
    <t>6.3.1</t>
  </si>
  <si>
    <t>6.3.1.1</t>
  </si>
  <si>
    <t>6.4</t>
  </si>
  <si>
    <t>6.4.1</t>
  </si>
  <si>
    <t>6.4.1.1</t>
  </si>
  <si>
    <t>6.4.1.2</t>
  </si>
  <si>
    <t>6.4.1.3</t>
  </si>
  <si>
    <t>6.5</t>
  </si>
  <si>
    <t>6.5.1</t>
  </si>
  <si>
    <t>6.5.1.1</t>
  </si>
  <si>
    <t>6.5.1.2</t>
  </si>
  <si>
    <t>6.5.2</t>
  </si>
  <si>
    <t>6.5.2.1</t>
  </si>
  <si>
    <t>6.5.2.2</t>
  </si>
  <si>
    <t>6.5.2.3</t>
  </si>
  <si>
    <t>6.5.3</t>
  </si>
  <si>
    <t>6.5.3.1</t>
  </si>
  <si>
    <t>6.5.3.2</t>
  </si>
  <si>
    <t>6.5.3.3</t>
  </si>
  <si>
    <t>6.5.4</t>
  </si>
  <si>
    <t>6.5.4.1</t>
  </si>
  <si>
    <t>6.5.4.2</t>
  </si>
  <si>
    <t>6.5.5</t>
  </si>
  <si>
    <t>6.5.5.1</t>
  </si>
  <si>
    <t>7.1</t>
  </si>
  <si>
    <t>7.1.1</t>
  </si>
  <si>
    <t>7.1.2</t>
  </si>
  <si>
    <t>7.2</t>
  </si>
  <si>
    <t>7.2.1</t>
  </si>
  <si>
    <t>7.2.2</t>
  </si>
  <si>
    <t>7.2.3</t>
  </si>
  <si>
    <t>7.2.4</t>
  </si>
  <si>
    <t>7.2.5</t>
  </si>
  <si>
    <t>7.2.6</t>
  </si>
  <si>
    <t>7.2.7</t>
  </si>
  <si>
    <t>2.1.1.3</t>
  </si>
  <si>
    <t>Retiro de puertas - Acceso a Pabellón</t>
  </si>
  <si>
    <t>Retiro de puertas - Sala de Profesores</t>
  </si>
  <si>
    <t>3.2.1.8</t>
  </si>
  <si>
    <t>3.2.1.9</t>
  </si>
  <si>
    <t>6.2.1.8</t>
  </si>
  <si>
    <t>6.2.1.9</t>
  </si>
  <si>
    <t>Demolición tabiquería metálica</t>
  </si>
  <si>
    <t>Revestimiento metálico - Tipo Panel Crown.</t>
  </si>
  <si>
    <t>Movimiento de tierra - h:2,6 m</t>
  </si>
  <si>
    <t xml:space="preserve">Colector PVC - d:110mm </t>
  </si>
  <si>
    <t xml:space="preserve">Base estabilizada e:20cm </t>
  </si>
  <si>
    <t>2.2.1.6</t>
  </si>
  <si>
    <t>Angulo Aluminio 25/25/1 - Color Negro - Superior</t>
  </si>
  <si>
    <t>Angulo Aluminio 25/25/1 - Color Negro - Inferior</t>
  </si>
  <si>
    <t>4.2.1.8</t>
  </si>
  <si>
    <t>4.2.1.9</t>
  </si>
  <si>
    <t>Tratamiento para muros exteriores / esmalte al agua semibrillo</t>
  </si>
  <si>
    <t>5.2.1.6</t>
  </si>
  <si>
    <t>5.2.2.4</t>
  </si>
  <si>
    <t>7.2.8</t>
  </si>
  <si>
    <t>Relleno material - Excedente material natural e:30 cm</t>
  </si>
  <si>
    <t>Oficina de la empresa constructora</t>
  </si>
  <si>
    <t xml:space="preserve">Bodega de materiales y herramientas </t>
  </si>
  <si>
    <t>Comedor de trabajadores</t>
  </si>
  <si>
    <t xml:space="preserve">Servicios Higienicos </t>
  </si>
  <si>
    <t>Retiro de escombro a botadero</t>
  </si>
  <si>
    <t>Desratización y control de plagas</t>
  </si>
  <si>
    <t>Jefe terreno</t>
  </si>
  <si>
    <t>CONSUMO INSTALACIÓN DE FAENAS</t>
  </si>
  <si>
    <t>Servicio de Aseo</t>
  </si>
  <si>
    <t>Consumo balon de gas</t>
  </si>
  <si>
    <t>Consumo bencina equi/camio.</t>
  </si>
  <si>
    <t>Consumo Teléfono celular</t>
  </si>
  <si>
    <t>PERSONAL DE DIRECCIÓN EN OBRA</t>
  </si>
  <si>
    <t>MANTENCIÓN Y ASEO OBRA</t>
  </si>
  <si>
    <t>gl</t>
  </si>
  <si>
    <t>Extinguidores</t>
  </si>
  <si>
    <t>Letreros de precaución</t>
  </si>
  <si>
    <t xml:space="preserve">Fletes </t>
  </si>
  <si>
    <t>FLETES Y MOVILIZACION</t>
  </si>
  <si>
    <t>SEGURIDAD Y SEÑALIZACIÓN</t>
  </si>
  <si>
    <t>EQUIPOS MENORES</t>
  </si>
  <si>
    <t>EQUIPOS MAYORES</t>
  </si>
  <si>
    <t>GASTOS OPERACIONALES</t>
  </si>
  <si>
    <t>POLIZAS Y GARANTIAS</t>
  </si>
  <si>
    <t>GASTOS NORMATIVOS MUNICIPALES</t>
  </si>
  <si>
    <t>permiso de ocupación de calzada</t>
  </si>
  <si>
    <t>Servicio de Seguridad</t>
  </si>
  <si>
    <t>Tarros concreteros</t>
  </si>
  <si>
    <t>Carretillas</t>
  </si>
  <si>
    <t>Combo 20 lb</t>
  </si>
  <si>
    <t>Punta philipps</t>
  </si>
  <si>
    <t>Disco corte metal</t>
  </si>
  <si>
    <t>Hoja sierra p/madera</t>
  </si>
  <si>
    <t>Manguera de riego</t>
  </si>
  <si>
    <t>Palas</t>
  </si>
  <si>
    <t>Puntos, cinceles</t>
  </si>
  <si>
    <t>Clavos y otras fijaciones</t>
  </si>
  <si>
    <t>Logistica  materiales</t>
  </si>
  <si>
    <t>Petroleo</t>
  </si>
  <si>
    <t>Fotocopias , impresiones</t>
  </si>
  <si>
    <t>Carpetas</t>
  </si>
  <si>
    <t xml:space="preserve">Telefono celular </t>
  </si>
  <si>
    <t>Antiparras</t>
  </si>
  <si>
    <t>Protectores auditivos</t>
  </si>
  <si>
    <t>Botas</t>
  </si>
  <si>
    <t>Botiquín</t>
  </si>
  <si>
    <t xml:space="preserve">Bototos  </t>
  </si>
  <si>
    <t>Cascos</t>
  </si>
  <si>
    <t>Cinturones de seguridad</t>
  </si>
  <si>
    <t>Guantes</t>
  </si>
  <si>
    <t>Medidas covid (insumos)</t>
  </si>
  <si>
    <t>Andamios metalicos</t>
  </si>
  <si>
    <t>Arpillera y protecciones</t>
  </si>
  <si>
    <t>Tableros y extensiones electricas</t>
  </si>
  <si>
    <t>Demoledor (CANGO)</t>
  </si>
  <si>
    <t xml:space="preserve">Esmeril </t>
  </si>
  <si>
    <t>Halogeno 500 w</t>
  </si>
  <si>
    <t>Taladro hilti</t>
  </si>
  <si>
    <t xml:space="preserve">Nivel </t>
  </si>
  <si>
    <t>Taladros</t>
  </si>
  <si>
    <t>Vibradores</t>
  </si>
  <si>
    <t>1.1</t>
  </si>
  <si>
    <t>1.2</t>
  </si>
  <si>
    <t>TOTAL GASTO GENERALES</t>
  </si>
  <si>
    <t>Costo polizas de fiel cumplimiento y buen comportamiento</t>
  </si>
  <si>
    <t>Costo seguro contra accidente</t>
  </si>
  <si>
    <t xml:space="preserve">Nota: Las siguientes cubicaciones son estimativas, y servirán sólo como referencias orientativas, por lo que no tienen validez contractual. Será responsabilidad del contratista verificar las cubicaciones y precios unitarios para desarrollar el presupuesto de obra según se detalla en el EETT. </t>
  </si>
  <si>
    <t>CONSERVACION INSTITUTO SUPERIOR DE COMERCIO ALBERTO BLEST GANA, VIÑA DEL MAR</t>
  </si>
  <si>
    <t>Foco circular sobrepuesto 18 w</t>
  </si>
  <si>
    <t>Foco Panel led rectangular 40 w</t>
  </si>
  <si>
    <t>Aislación Lana de vidrio 60 mm</t>
  </si>
  <si>
    <t>RESUMEN PRESUPUESTO</t>
  </si>
  <si>
    <t>PRESUPUESTO OBRAS CIVILES</t>
  </si>
  <si>
    <t xml:space="preserve">Nota: Las siguientes cubicaciones son estimativas, y serviran sólo como referencias orientativas, por lo que no tienen validez contractual. Será responsabilidad del contratista verificar las cubicaciones y precios unitarios para desarrollar el presupuesto de obra segun se detalla en el EETT. </t>
  </si>
  <si>
    <t>NOMBRE EMPESA CONSTRUCTORA</t>
  </si>
  <si>
    <t>RUT EMPRESA CONSTRUCTORA</t>
  </si>
  <si>
    <t>REPRESENTANTE LEGAL</t>
  </si>
  <si>
    <t>EMAIL DE CONTACTO</t>
  </si>
  <si>
    <t>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</si>
</sst>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&quot;$&quot;* #,##0_ ;_ &quot;$&quot;* \-#,##0_ ;_ &quot;$&quot;* &quot;-&quot;_ ;_ @_ "/>
    <numFmt numFmtId="165" formatCode="_ * #,##0_ ;_ * \-#,##0_ ;_ * &quot;-&quot;_ ;_ @_ "/>
    <numFmt numFmtId="166" formatCode="_-&quot;$&quot;\ * #,##0.00_-;\-&quot;$&quot;\ * #,##0.00_-;_-&quot;$&quot;\ * &quot;-&quot;??_-;_-@_-"/>
    <numFmt numFmtId="167" formatCode="_-&quot;$&quot;\ * #,##0_-;\-&quot;$&quot;\ * #,##0_-;_-&quot;$&quot;\ * &quot;-&quot;??_-;_-@_-"/>
    <numFmt numFmtId="168" formatCode="_-[$$-340A]\ * #,##0_-;\-[$$-340A]\ * #,##0_-;_-[$$-340A]\ * &quot;-&quot;_-;_-@_-"/>
    <numFmt numFmtId="169" formatCode="_ * #,##0.0_ ;_ * \-#,##0.0_ ;_ * &quot;-&quot;_ ;_ @_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 "/>
    </font>
    <font>
      <sz val="11"/>
      <color theme="1"/>
      <name val="Calibri "/>
    </font>
    <font>
      <sz val="11"/>
      <color indexed="8"/>
      <name val="Calibri "/>
    </font>
    <font>
      <sz val="10"/>
      <color rgb="FF000000"/>
      <name val="Times New Roman"/>
      <family val="1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9">
    <xf numFmtId="0" fontId="0" fillId="0" borderId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2" fillId="0" borderId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164" fontId="1" fillId="0" borderId="0" applyFont="0" applyFill="0" applyBorder="0" applyAlignment="0" applyProtection="0"/>
  </cellStyleXfs>
  <cellXfs count="268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7" fontId="7" fillId="0" borderId="1" xfId="1" applyNumberFormat="1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8" xfId="0" applyFont="1" applyBorder="1"/>
    <xf numFmtId="10" fontId="6" fillId="0" borderId="8" xfId="0" applyNumberFormat="1" applyFont="1" applyBorder="1" applyAlignment="1">
      <alignment horizontal="center"/>
    </xf>
    <xf numFmtId="9" fontId="6" fillId="0" borderId="8" xfId="0" applyNumberFormat="1" applyFont="1" applyBorder="1"/>
    <xf numFmtId="0" fontId="8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167" fontId="6" fillId="0" borderId="10" xfId="1" applyNumberFormat="1" applyFont="1" applyBorder="1"/>
    <xf numFmtId="167" fontId="6" fillId="0" borderId="1" xfId="1" applyNumberFormat="1" applyFont="1" applyBorder="1"/>
    <xf numFmtId="10" fontId="6" fillId="0" borderId="5" xfId="0" applyNumberFormat="1" applyFont="1" applyBorder="1" applyAlignment="1">
      <alignment horizontal="center"/>
    </xf>
    <xf numFmtId="0" fontId="6" fillId="0" borderId="3" xfId="0" applyFont="1" applyBorder="1"/>
    <xf numFmtId="0" fontId="0" fillId="3" borderId="0" xfId="0" applyFont="1" applyFill="1"/>
    <xf numFmtId="0" fontId="6" fillId="3" borderId="0" xfId="0" applyFont="1" applyFill="1"/>
    <xf numFmtId="0" fontId="6" fillId="0" borderId="0" xfId="0" applyFont="1" applyBorder="1"/>
    <xf numFmtId="0" fontId="8" fillId="0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10" fillId="0" borderId="0" xfId="0" applyFont="1"/>
    <xf numFmtId="0" fontId="10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11" xfId="0" applyFont="1" applyBorder="1"/>
    <xf numFmtId="0" fontId="0" fillId="0" borderId="12" xfId="0" applyFont="1" applyBorder="1"/>
    <xf numFmtId="0" fontId="0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0" fillId="0" borderId="7" xfId="0" applyFont="1" applyBorder="1"/>
    <xf numFmtId="0" fontId="0" fillId="0" borderId="6" xfId="0" applyFont="1" applyBorder="1" applyAlignment="1">
      <alignment horizontal="right"/>
    </xf>
    <xf numFmtId="0" fontId="0" fillId="0" borderId="14" xfId="0" applyFont="1" applyBorder="1"/>
    <xf numFmtId="0" fontId="0" fillId="0" borderId="8" xfId="0" applyFont="1" applyBorder="1"/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right"/>
    </xf>
    <xf numFmtId="0" fontId="6" fillId="0" borderId="0" xfId="0" applyFont="1" applyFill="1"/>
    <xf numFmtId="0" fontId="0" fillId="0" borderId="0" xfId="0" applyFont="1" applyFill="1"/>
    <xf numFmtId="0" fontId="9" fillId="0" borderId="0" xfId="0" applyFont="1" applyFill="1"/>
    <xf numFmtId="0" fontId="3" fillId="0" borderId="0" xfId="0" applyFont="1" applyFill="1"/>
    <xf numFmtId="167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7" xfId="0" applyBorder="1"/>
    <xf numFmtId="0" fontId="0" fillId="0" borderId="14" xfId="0" applyBorder="1"/>
    <xf numFmtId="0" fontId="0" fillId="0" borderId="8" xfId="0" applyBorder="1"/>
    <xf numFmtId="167" fontId="7" fillId="0" borderId="0" xfId="1" applyNumberFormat="1" applyFont="1" applyFill="1" applyBorder="1"/>
    <xf numFmtId="0" fontId="6" fillId="0" borderId="0" xfId="0" applyFont="1" applyBorder="1" applyAlignment="1">
      <alignment horizontal="center"/>
    </xf>
    <xf numFmtId="0" fontId="0" fillId="0" borderId="0" xfId="0"/>
    <xf numFmtId="2" fontId="0" fillId="0" borderId="0" xfId="0" applyNumberFormat="1"/>
    <xf numFmtId="0" fontId="2" fillId="0" borderId="0" xfId="0" applyFont="1" applyBorder="1" applyAlignment="1"/>
    <xf numFmtId="0" fontId="0" fillId="0" borderId="0" xfId="0" applyFont="1" applyBorder="1" applyAlignment="1">
      <alignment horizontal="left"/>
    </xf>
    <xf numFmtId="0" fontId="16" fillId="0" borderId="0" xfId="0" applyFont="1" applyAlignment="1">
      <alignment vertical="center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8" fillId="4" borderId="23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67" fontId="7" fillId="0" borderId="0" xfId="1" applyNumberFormat="1" applyFont="1" applyBorder="1"/>
    <xf numFmtId="0" fontId="2" fillId="5" borderId="15" xfId="0" applyFont="1" applyFill="1" applyBorder="1" applyAlignment="1">
      <alignment horizontal="right"/>
    </xf>
    <xf numFmtId="0" fontId="17" fillId="0" borderId="15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18" fillId="0" borderId="15" xfId="0" applyFont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3" xfId="0" applyBorder="1" applyAlignment="1">
      <alignment horizontal="right"/>
    </xf>
    <xf numFmtId="0" fontId="3" fillId="0" borderId="4" xfId="0" applyFont="1" applyFill="1" applyBorder="1"/>
    <xf numFmtId="0" fontId="2" fillId="4" borderId="20" xfId="0" applyFont="1" applyFill="1" applyBorder="1" applyAlignment="1">
      <alignment horizontal="right" vertical="center"/>
    </xf>
    <xf numFmtId="0" fontId="2" fillId="5" borderId="4" xfId="0" applyFont="1" applyFill="1" applyBorder="1"/>
    <xf numFmtId="0" fontId="18" fillId="5" borderId="4" xfId="0" applyFont="1" applyFill="1" applyBorder="1" applyAlignment="1">
      <alignment horizontal="center" vertical="center"/>
    </xf>
    <xf numFmtId="167" fontId="18" fillId="5" borderId="4" xfId="125" applyNumberFormat="1" applyFont="1" applyFill="1" applyBorder="1" applyAlignment="1">
      <alignment vertical="center"/>
    </xf>
    <xf numFmtId="167" fontId="18" fillId="5" borderId="16" xfId="125" applyNumberFormat="1" applyFont="1" applyFill="1" applyBorder="1" applyAlignment="1">
      <alignment vertical="center"/>
    </xf>
    <xf numFmtId="0" fontId="3" fillId="0" borderId="4" xfId="0" applyFont="1" applyBorder="1"/>
    <xf numFmtId="0" fontId="18" fillId="0" borderId="4" xfId="0" applyFont="1" applyBorder="1" applyAlignment="1">
      <alignment horizontal="center" vertical="center"/>
    </xf>
    <xf numFmtId="167" fontId="18" fillId="0" borderId="4" xfId="125" applyNumberFormat="1" applyFont="1" applyFill="1" applyBorder="1" applyAlignment="1">
      <alignment vertical="center"/>
    </xf>
    <xf numFmtId="167" fontId="18" fillId="0" borderId="16" xfId="125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2" fillId="2" borderId="4" xfId="0" applyFont="1" applyFill="1" applyBorder="1"/>
    <xf numFmtId="0" fontId="18" fillId="2" borderId="4" xfId="0" applyFont="1" applyFill="1" applyBorder="1" applyAlignment="1">
      <alignment horizontal="center" vertical="center"/>
    </xf>
    <xf numFmtId="167" fontId="18" fillId="2" borderId="4" xfId="125" applyNumberFormat="1" applyFont="1" applyFill="1" applyBorder="1" applyAlignment="1">
      <alignment vertical="center"/>
    </xf>
    <xf numFmtId="167" fontId="18" fillId="2" borderId="16" xfId="125" applyNumberFormat="1" applyFont="1" applyFill="1" applyBorder="1" applyAlignment="1">
      <alignment vertical="center"/>
    </xf>
    <xf numFmtId="49" fontId="2" fillId="0" borderId="15" xfId="0" applyNumberFormat="1" applyFont="1" applyBorder="1" applyAlignment="1">
      <alignment horizontal="right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167" fontId="17" fillId="0" borderId="4" xfId="1" applyNumberFormat="1" applyFont="1" applyFill="1" applyBorder="1"/>
    <xf numFmtId="167" fontId="2" fillId="0" borderId="16" xfId="1" applyNumberFormat="1" applyFont="1" applyFill="1" applyBorder="1" applyAlignment="1">
      <alignment vertical="center"/>
    </xf>
    <xf numFmtId="0" fontId="17" fillId="0" borderId="4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right"/>
    </xf>
    <xf numFmtId="0" fontId="18" fillId="0" borderId="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0" fontId="2" fillId="2" borderId="18" xfId="0" applyFont="1" applyFill="1" applyBorder="1" applyAlignment="1">
      <alignment horizontal="center"/>
    </xf>
    <xf numFmtId="0" fontId="19" fillId="2" borderId="18" xfId="0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/>
    </xf>
    <xf numFmtId="0" fontId="18" fillId="0" borderId="17" xfId="0" applyFont="1" applyBorder="1" applyAlignment="1">
      <alignment horizontal="right"/>
    </xf>
    <xf numFmtId="0" fontId="3" fillId="0" borderId="18" xfId="0" applyFont="1" applyBorder="1"/>
    <xf numFmtId="0" fontId="18" fillId="0" borderId="18" xfId="0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0" fontId="2" fillId="0" borderId="4" xfId="0" applyFont="1" applyBorder="1"/>
    <xf numFmtId="167" fontId="18" fillId="0" borderId="30" xfId="125" applyNumberFormat="1" applyFont="1" applyFill="1" applyBorder="1" applyAlignment="1">
      <alignment vertical="center"/>
    </xf>
    <xf numFmtId="167" fontId="18" fillId="0" borderId="31" xfId="125" applyNumberFormat="1" applyFont="1" applyFill="1" applyBorder="1" applyAlignment="1">
      <alignment vertical="center"/>
    </xf>
    <xf numFmtId="0" fontId="14" fillId="0" borderId="15" xfId="0" applyFont="1" applyBorder="1" applyAlignment="1">
      <alignment horizontal="right"/>
    </xf>
    <xf numFmtId="0" fontId="14" fillId="0" borderId="4" xfId="0" applyFont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15" xfId="0" applyBorder="1" applyAlignment="1">
      <alignment horizontal="right"/>
    </xf>
    <xf numFmtId="0" fontId="3" fillId="0" borderId="4" xfId="0" applyFont="1" applyBorder="1" applyAlignment="1">
      <alignment horizontal="center"/>
    </xf>
    <xf numFmtId="0" fontId="18" fillId="0" borderId="4" xfId="0" applyFont="1" applyBorder="1"/>
    <xf numFmtId="0" fontId="17" fillId="0" borderId="4" xfId="0" applyFont="1" applyBorder="1"/>
    <xf numFmtId="0" fontId="0" fillId="0" borderId="32" xfId="0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29" xfId="0" applyFont="1" applyFill="1" applyBorder="1" applyAlignment="1">
      <alignment horizontal="right"/>
    </xf>
    <xf numFmtId="0" fontId="3" fillId="0" borderId="30" xfId="0" applyFont="1" applyFill="1" applyBorder="1"/>
    <xf numFmtId="0" fontId="18" fillId="0" borderId="30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4" xfId="0" applyFont="1" applyBorder="1" applyAlignment="1">
      <alignment horizontal="center" vertical="center"/>
    </xf>
    <xf numFmtId="0" fontId="9" fillId="0" borderId="0" xfId="0" applyFont="1"/>
    <xf numFmtId="167" fontId="22" fillId="0" borderId="4" xfId="125" applyNumberFormat="1" applyFont="1" applyBorder="1" applyAlignment="1">
      <alignment vertical="center"/>
    </xf>
    <xf numFmtId="0" fontId="18" fillId="0" borderId="33" xfId="0" applyFont="1" applyFill="1" applyBorder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3" fillId="0" borderId="0" xfId="0" applyFont="1"/>
    <xf numFmtId="167" fontId="17" fillId="0" borderId="18" xfId="125" applyNumberFormat="1" applyFont="1" applyFill="1" applyBorder="1" applyAlignment="1">
      <alignment vertical="center"/>
    </xf>
    <xf numFmtId="0" fontId="18" fillId="0" borderId="4" xfId="0" applyFont="1" applyFill="1" applyBorder="1"/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3" fillId="0" borderId="4" xfId="0" applyFont="1" applyFill="1" applyBorder="1" applyAlignment="1">
      <alignment horizontal="center"/>
    </xf>
    <xf numFmtId="0" fontId="21" fillId="0" borderId="0" xfId="0" applyFont="1" applyFill="1" applyAlignment="1">
      <alignment vertical="center"/>
    </xf>
    <xf numFmtId="2" fontId="18" fillId="0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167" fontId="22" fillId="0" borderId="4" xfId="125" applyNumberFormat="1" applyFont="1" applyFill="1" applyBorder="1" applyAlignment="1">
      <alignment vertical="center"/>
    </xf>
    <xf numFmtId="0" fontId="14" fillId="0" borderId="15" xfId="0" applyFont="1" applyFill="1" applyBorder="1" applyAlignment="1">
      <alignment horizontal="right"/>
    </xf>
    <xf numFmtId="167" fontId="0" fillId="0" borderId="0" xfId="0" applyNumberFormat="1" applyFill="1"/>
    <xf numFmtId="0" fontId="0" fillId="0" borderId="15" xfId="0" applyFill="1" applyBorder="1" applyAlignment="1">
      <alignment horizontal="right"/>
    </xf>
    <xf numFmtId="0" fontId="17" fillId="0" borderId="15" xfId="0" applyFont="1" applyFill="1" applyBorder="1" applyAlignment="1">
      <alignment horizontal="right"/>
    </xf>
    <xf numFmtId="0" fontId="17" fillId="0" borderId="4" xfId="0" applyFont="1" applyFill="1" applyBorder="1"/>
    <xf numFmtId="0" fontId="0" fillId="0" borderId="32" xfId="0" applyFill="1" applyBorder="1" applyAlignment="1">
      <alignment horizontal="center"/>
    </xf>
    <xf numFmtId="0" fontId="14" fillId="0" borderId="4" xfId="0" applyFont="1" applyFill="1" applyBorder="1"/>
    <xf numFmtId="167" fontId="17" fillId="0" borderId="17" xfId="125" applyNumberFormat="1" applyFont="1" applyFill="1" applyBorder="1" applyAlignment="1">
      <alignment vertical="center"/>
    </xf>
    <xf numFmtId="167" fontId="17" fillId="0" borderId="19" xfId="125" applyNumberFormat="1" applyFont="1" applyFill="1" applyBorder="1" applyAlignment="1">
      <alignment vertical="center"/>
    </xf>
    <xf numFmtId="0" fontId="17" fillId="5" borderId="4" xfId="0" applyFont="1" applyFill="1" applyBorder="1" applyAlignment="1">
      <alignment horizontal="center" vertical="center"/>
    </xf>
    <xf numFmtId="167" fontId="17" fillId="5" borderId="4" xfId="125" applyNumberFormat="1" applyFont="1" applyFill="1" applyBorder="1" applyAlignment="1">
      <alignment vertical="center"/>
    </xf>
    <xf numFmtId="167" fontId="18" fillId="0" borderId="34" xfId="125" applyNumberFormat="1" applyFont="1" applyFill="1" applyBorder="1" applyAlignment="1">
      <alignment vertical="center"/>
    </xf>
    <xf numFmtId="167" fontId="18" fillId="0" borderId="4" xfId="1" applyNumberFormat="1" applyFont="1" applyFill="1" applyBorder="1" applyAlignment="1">
      <alignment vertical="center"/>
    </xf>
    <xf numFmtId="167" fontId="3" fillId="0" borderId="4" xfId="1" applyNumberFormat="1" applyFont="1" applyFill="1" applyBorder="1" applyAlignment="1"/>
    <xf numFmtId="167" fontId="18" fillId="0" borderId="4" xfId="1" applyNumberFormat="1" applyFont="1" applyFill="1" applyBorder="1"/>
    <xf numFmtId="0" fontId="2" fillId="0" borderId="0" xfId="0" applyFont="1" applyBorder="1" applyAlignment="1">
      <alignment horizontal="left"/>
    </xf>
    <xf numFmtId="0" fontId="18" fillId="0" borderId="4" xfId="0" applyFont="1" applyBorder="1" applyAlignment="1">
      <alignment horizontal="center"/>
    </xf>
    <xf numFmtId="167" fontId="18" fillId="0" borderId="16" xfId="1" applyNumberFormat="1" applyFont="1" applyFill="1" applyBorder="1" applyAlignment="1">
      <alignment vertical="center"/>
    </xf>
    <xf numFmtId="167" fontId="17" fillId="0" borderId="0" xfId="125" applyNumberFormat="1" applyFont="1" applyFill="1" applyBorder="1" applyAlignment="1">
      <alignment vertical="center"/>
    </xf>
    <xf numFmtId="49" fontId="0" fillId="0" borderId="0" xfId="0" quotePrefix="1" applyNumberFormat="1" applyBorder="1" applyAlignment="1">
      <alignment horizontal="left"/>
    </xf>
    <xf numFmtId="0" fontId="3" fillId="0" borderId="0" xfId="0" applyFont="1" applyBorder="1"/>
    <xf numFmtId="0" fontId="18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7" fontId="18" fillId="0" borderId="0" xfId="1" applyNumberFormat="1" applyFont="1" applyFill="1" applyBorder="1" applyAlignment="1">
      <alignment vertical="center"/>
    </xf>
    <xf numFmtId="0" fontId="17" fillId="4" borderId="21" xfId="0" applyFont="1" applyFill="1" applyBorder="1" applyAlignment="1">
      <alignment vertical="center"/>
    </xf>
    <xf numFmtId="0" fontId="17" fillId="4" borderId="22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indent="4"/>
    </xf>
    <xf numFmtId="49" fontId="0" fillId="3" borderId="4" xfId="0" applyNumberFormat="1" applyFill="1" applyBorder="1" applyAlignment="1">
      <alignment horizontal="left"/>
    </xf>
    <xf numFmtId="49" fontId="0" fillId="3" borderId="4" xfId="0" quotePrefix="1" applyNumberFormat="1" applyFill="1" applyBorder="1" applyAlignment="1">
      <alignment horizontal="left"/>
    </xf>
    <xf numFmtId="167" fontId="18" fillId="3" borderId="16" xfId="125" applyNumberFormat="1" applyFont="1" applyFill="1" applyBorder="1" applyAlignment="1">
      <alignment vertical="center"/>
    </xf>
    <xf numFmtId="0" fontId="18" fillId="3" borderId="4" xfId="0" applyFont="1" applyFill="1" applyBorder="1" applyAlignment="1">
      <alignment horizontal="center" vertical="center"/>
    </xf>
    <xf numFmtId="167" fontId="18" fillId="3" borderId="4" xfId="1" applyNumberFormat="1" applyFont="1" applyFill="1" applyBorder="1" applyAlignment="1">
      <alignment vertical="center"/>
    </xf>
    <xf numFmtId="167" fontId="17" fillId="0" borderId="18" xfId="125" applyNumberFormat="1" applyFont="1" applyFill="1" applyBorder="1" applyAlignment="1">
      <alignment horizontal="right" vertical="center"/>
    </xf>
    <xf numFmtId="0" fontId="20" fillId="0" borderId="0" xfId="0" applyFont="1" applyBorder="1"/>
    <xf numFmtId="0" fontId="3" fillId="0" borderId="0" xfId="0" applyFont="1" applyBorder="1" applyAlignment="1">
      <alignment horizontal="right"/>
    </xf>
    <xf numFmtId="167" fontId="18" fillId="0" borderId="0" xfId="125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18" fillId="3" borderId="4" xfId="0" applyFont="1" applyFill="1" applyBorder="1" applyAlignment="1">
      <alignment horizontal="left" vertical="center"/>
    </xf>
    <xf numFmtId="167" fontId="17" fillId="0" borderId="0" xfId="125" applyNumberFormat="1" applyFont="1" applyFill="1" applyBorder="1" applyAlignment="1">
      <alignment horizontal="right" vertical="center"/>
    </xf>
    <xf numFmtId="49" fontId="0" fillId="0" borderId="0" xfId="0" applyNumberFormat="1" applyFill="1" applyBorder="1" applyAlignment="1">
      <alignment horizontal="left"/>
    </xf>
    <xf numFmtId="0" fontId="24" fillId="0" borderId="0" xfId="127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left"/>
    </xf>
    <xf numFmtId="2" fontId="24" fillId="0" borderId="0" xfId="127" applyNumberFormat="1" applyFont="1" applyFill="1" applyBorder="1" applyAlignment="1" applyProtection="1">
      <alignment horizontal="center"/>
      <protection locked="0"/>
    </xf>
    <xf numFmtId="4" fontId="24" fillId="0" borderId="0" xfId="127" applyNumberFormat="1" applyFont="1" applyFill="1" applyBorder="1" applyProtection="1">
      <protection locked="0"/>
    </xf>
    <xf numFmtId="168" fontId="24" fillId="0" borderId="0" xfId="127" applyNumberFormat="1" applyFont="1" applyFill="1" applyBorder="1" applyProtection="1">
      <protection locked="0"/>
    </xf>
    <xf numFmtId="0" fontId="21" fillId="0" borderId="0" xfId="0" applyFont="1" applyFill="1" applyBorder="1"/>
    <xf numFmtId="0" fontId="0" fillId="0" borderId="0" xfId="0" applyFill="1" applyBorder="1"/>
    <xf numFmtId="0" fontId="6" fillId="0" borderId="0" xfId="0" applyFont="1" applyFill="1" applyBorder="1"/>
    <xf numFmtId="0" fontId="0" fillId="0" borderId="0" xfId="0" applyFont="1" applyFill="1" applyBorder="1"/>
    <xf numFmtId="168" fontId="19" fillId="0" borderId="0" xfId="127" applyNumberFormat="1" applyFont="1" applyFill="1" applyBorder="1" applyProtection="1">
      <protection locked="0"/>
    </xf>
    <xf numFmtId="0" fontId="24" fillId="0" borderId="4" xfId="127" applyFont="1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left"/>
    </xf>
    <xf numFmtId="169" fontId="0" fillId="0" borderId="4" xfId="126" applyNumberFormat="1" applyFont="1" applyFill="1" applyBorder="1" applyAlignment="1" applyProtection="1">
      <alignment horizontal="center"/>
    </xf>
    <xf numFmtId="49" fontId="0" fillId="0" borderId="4" xfId="0" applyNumberFormat="1" applyFill="1" applyBorder="1" applyAlignment="1">
      <alignment horizontal="left"/>
    </xf>
    <xf numFmtId="0" fontId="24" fillId="0" borderId="15" xfId="127" applyFont="1" applyFill="1" applyBorder="1" applyAlignment="1" applyProtection="1">
      <alignment horizontal="center"/>
      <protection locked="0"/>
    </xf>
    <xf numFmtId="168" fontId="24" fillId="0" borderId="16" xfId="127" applyNumberFormat="1" applyFont="1" applyFill="1" applyBorder="1" applyProtection="1">
      <protection locked="0"/>
    </xf>
    <xf numFmtId="0" fontId="19" fillId="4" borderId="20" xfId="127" applyFont="1" applyFill="1" applyBorder="1" applyAlignment="1" applyProtection="1">
      <alignment horizontal="right"/>
      <protection locked="0"/>
    </xf>
    <xf numFmtId="0" fontId="19" fillId="4" borderId="21" xfId="127" applyFont="1" applyFill="1" applyBorder="1" applyProtection="1">
      <protection locked="0"/>
    </xf>
    <xf numFmtId="0" fontId="24" fillId="4" borderId="21" xfId="127" applyFont="1" applyFill="1" applyBorder="1" applyAlignment="1" applyProtection="1">
      <alignment horizontal="center"/>
      <protection locked="0"/>
    </xf>
    <xf numFmtId="2" fontId="24" fillId="4" borderId="21" xfId="127" applyNumberFormat="1" applyFont="1" applyFill="1" applyBorder="1" applyAlignment="1" applyProtection="1">
      <alignment horizontal="center"/>
      <protection locked="0"/>
    </xf>
    <xf numFmtId="4" fontId="24" fillId="4" borderId="21" xfId="127" applyNumberFormat="1" applyFont="1" applyFill="1" applyBorder="1" applyProtection="1">
      <protection locked="0"/>
    </xf>
    <xf numFmtId="168" fontId="24" fillId="4" borderId="22" xfId="127" applyNumberFormat="1" applyFont="1" applyFill="1" applyBorder="1" applyProtection="1">
      <protection locked="0"/>
    </xf>
    <xf numFmtId="0" fontId="18" fillId="0" borderId="38" xfId="0" applyFont="1" applyBorder="1" applyAlignment="1">
      <alignment horizontal="right"/>
    </xf>
    <xf numFmtId="0" fontId="18" fillId="0" borderId="39" xfId="0" applyFont="1" applyBorder="1" applyAlignment="1">
      <alignment horizontal="center" vertical="center"/>
    </xf>
    <xf numFmtId="167" fontId="18" fillId="0" borderId="31" xfId="1" applyNumberFormat="1" applyFont="1" applyFill="1" applyBorder="1" applyAlignment="1">
      <alignment vertical="center"/>
    </xf>
    <xf numFmtId="0" fontId="18" fillId="0" borderId="34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20" xfId="0" applyFont="1" applyBorder="1" applyAlignment="1">
      <alignment horizontal="right"/>
    </xf>
    <xf numFmtId="0" fontId="3" fillId="0" borderId="21" xfId="0" applyFont="1" applyBorder="1"/>
    <xf numFmtId="0" fontId="18" fillId="0" borderId="21" xfId="0" applyFont="1" applyBorder="1" applyAlignment="1">
      <alignment horizontal="center" vertical="center"/>
    </xf>
    <xf numFmtId="0" fontId="2" fillId="4" borderId="23" xfId="0" applyFont="1" applyFill="1" applyBorder="1" applyAlignment="1">
      <alignment horizontal="right" vertical="center"/>
    </xf>
    <xf numFmtId="164" fontId="0" fillId="0" borderId="0" xfId="128" applyFont="1" applyFill="1" applyBorder="1"/>
    <xf numFmtId="0" fontId="18" fillId="0" borderId="4" xfId="0" applyNumberFormat="1" applyFont="1" applyFill="1" applyBorder="1" applyAlignment="1">
      <alignment horizontal="center" vertical="center"/>
    </xf>
    <xf numFmtId="2" fontId="18" fillId="0" borderId="4" xfId="0" applyNumberFormat="1" applyFont="1" applyFill="1" applyBorder="1" applyAlignment="1">
      <alignment horizontal="center"/>
    </xf>
    <xf numFmtId="0" fontId="18" fillId="0" borderId="21" xfId="0" applyFont="1" applyFill="1" applyBorder="1" applyAlignment="1">
      <alignment horizontal="center" vertical="center"/>
    </xf>
    <xf numFmtId="167" fontId="18" fillId="0" borderId="21" xfId="125" applyNumberFormat="1" applyFont="1" applyFill="1" applyBorder="1" applyAlignment="1">
      <alignment vertical="center"/>
    </xf>
    <xf numFmtId="167" fontId="18" fillId="0" borderId="22" xfId="125" applyNumberFormat="1" applyFont="1" applyFill="1" applyBorder="1" applyAlignment="1">
      <alignment vertical="center"/>
    </xf>
    <xf numFmtId="167" fontId="3" fillId="0" borderId="4" xfId="125" applyNumberFormat="1" applyFont="1" applyFill="1" applyBorder="1" applyAlignment="1">
      <alignment vertical="center"/>
    </xf>
    <xf numFmtId="0" fontId="8" fillId="4" borderId="24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4" fontId="14" fillId="0" borderId="0" xfId="0" applyNumberFormat="1" applyFont="1" applyBorder="1" applyAlignment="1">
      <alignment horizontal="center"/>
    </xf>
    <xf numFmtId="14" fontId="14" fillId="0" borderId="7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7" fillId="4" borderId="40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14" xfId="0" applyFont="1" applyFill="1" applyBorder="1" applyAlignment="1">
      <alignment horizontal="left" vertical="center"/>
    </xf>
    <xf numFmtId="0" fontId="2" fillId="4" borderId="20" xfId="0" applyFont="1" applyFill="1" applyBorder="1" applyAlignment="1">
      <alignment horizontal="center" wrapText="1"/>
    </xf>
    <xf numFmtId="0" fontId="2" fillId="4" borderId="21" xfId="0" applyFont="1" applyFill="1" applyBorder="1" applyAlignment="1">
      <alignment horizontal="center" wrapText="1"/>
    </xf>
    <xf numFmtId="0" fontId="2" fillId="4" borderId="22" xfId="0" applyFont="1" applyFill="1" applyBorder="1" applyAlignment="1">
      <alignment horizontal="center" wrapText="1"/>
    </xf>
    <xf numFmtId="0" fontId="17" fillId="4" borderId="26" xfId="0" applyFont="1" applyFill="1" applyBorder="1" applyAlignment="1">
      <alignment horizontal="left" vertical="center"/>
    </xf>
    <xf numFmtId="0" fontId="17" fillId="4" borderId="27" xfId="0" applyFont="1" applyFill="1" applyBorder="1" applyAlignment="1">
      <alignment horizontal="left" vertical="center"/>
    </xf>
    <xf numFmtId="0" fontId="17" fillId="4" borderId="28" xfId="0" applyFont="1" applyFill="1" applyBorder="1" applyAlignment="1">
      <alignment horizontal="left" vertical="center"/>
    </xf>
    <xf numFmtId="167" fontId="17" fillId="0" borderId="17" xfId="125" applyNumberFormat="1" applyFont="1" applyFill="1" applyBorder="1" applyAlignment="1">
      <alignment horizontal="right" vertical="center"/>
    </xf>
    <xf numFmtId="167" fontId="17" fillId="0" borderId="18" xfId="125" applyNumberFormat="1" applyFont="1" applyFill="1" applyBorder="1" applyAlignment="1">
      <alignment horizontal="right" vertical="center"/>
    </xf>
    <xf numFmtId="167" fontId="17" fillId="0" borderId="35" xfId="125" applyNumberFormat="1" applyFont="1" applyFill="1" applyBorder="1" applyAlignment="1">
      <alignment horizontal="right" vertical="center"/>
    </xf>
    <xf numFmtId="167" fontId="17" fillId="0" borderId="36" xfId="125" applyNumberFormat="1" applyFont="1" applyFill="1" applyBorder="1" applyAlignment="1">
      <alignment horizontal="right" vertical="center"/>
    </xf>
    <xf numFmtId="167" fontId="17" fillId="0" borderId="37" xfId="125" applyNumberFormat="1" applyFont="1" applyFill="1" applyBorder="1" applyAlignment="1">
      <alignment horizontal="right" vertical="center"/>
    </xf>
    <xf numFmtId="0" fontId="17" fillId="4" borderId="21" xfId="0" applyFont="1" applyFill="1" applyBorder="1" applyAlignment="1">
      <alignment horizontal="left" vertical="center"/>
    </xf>
    <xf numFmtId="0" fontId="17" fillId="4" borderId="22" xfId="0" applyFont="1" applyFill="1" applyBorder="1" applyAlignment="1">
      <alignment horizontal="left" vertical="center"/>
    </xf>
  </cellXfs>
  <cellStyles count="129">
    <cellStyle name="Comma 2" xfId="119" xr:uid="{00000000-0005-0000-0000-000000000000}"/>
    <cellStyle name="Currency 2" xfId="116" xr:uid="{00000000-0005-0000-0000-000001000000}"/>
    <cellStyle name="Currency 2 2" xfId="118" xr:uid="{00000000-0005-0000-0000-000002000000}"/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Millares [0]" xfId="126" builtinId="6"/>
    <cellStyle name="Moneda" xfId="1" builtinId="4"/>
    <cellStyle name="Moneda [0]" xfId="128" builtinId="7"/>
    <cellStyle name="Moneda 2" xfId="117" xr:uid="{00000000-0005-0000-0000-00001C000000}"/>
    <cellStyle name="Moneda 2_ITEMIZADO Clelia Clavel_Julio 2017" xfId="125" xr:uid="{8F5E9093-A1F6-44F4-AFB5-25179F28305C}"/>
    <cellStyle name="Moneda 3" xfId="120" xr:uid="{00000000-0005-0000-0000-00001F000000}"/>
    <cellStyle name="Moneda 3 2" xfId="121" xr:uid="{A74470FA-C657-4A8E-A935-055A13764BDF}"/>
    <cellStyle name="Moneda 4" xfId="123" xr:uid="{523EB081-31EA-466A-8A0D-F3FFB919A844}"/>
    <cellStyle name="Normal" xfId="0" builtinId="0"/>
    <cellStyle name="Normal 2" xfId="122" xr:uid="{4DCF9446-0496-4D7A-9426-8F75EA6F7F54}"/>
    <cellStyle name="Normal 4" xfId="127" xr:uid="{4240F7AE-1257-42D9-842E-64979891EA71}"/>
    <cellStyle name="Porcentaje 2" xfId="124" xr:uid="{59B14F65-E189-4616-9170-C49EDB5FC7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785812</xdr:colOff>
      <xdr:row>2</xdr:row>
      <xdr:rowOff>5293</xdr:rowOff>
    </xdr:from>
    <xdr:to>
      <xdr:col>6</xdr:col>
      <xdr:colOff>857250</xdr:colOff>
      <xdr:row>7</xdr:row>
      <xdr:rowOff>111126</xdr:rowOff>
    </xdr:to>
    <xdr:grpSp>
      <xdr:nvGrpSpPr>
        <xdr:cNvPr id="2" name="Grupo 5">
          <a:extLst>
            <a:ext uri="{FF2B5EF4-FFF2-40B4-BE49-F238E27FC236}">
              <a16:creationId xmlns:a16="http://schemas.microsoft.com/office/drawing/2014/main" id="{D871930E-E74F-49AD-A59A-00FB8AA034CE}"/>
            </a:ext>
          </a:extLst>
        </xdr:cNvPr>
        <xdr:cNvGrpSpPr>
          <a:grpSpLocks/>
        </xdr:cNvGrpSpPr>
      </xdr:nvGrpSpPr>
      <xdr:grpSpPr bwMode="auto">
        <a:xfrm>
          <a:off x="10446883" y="399900"/>
          <a:ext cx="1228046" cy="1058333"/>
          <a:chOff x="2846" y="1417"/>
          <a:chExt cx="1925" cy="1602"/>
        </a:xfrm>
      </xdr:grpSpPr>
      <xdr:grpSp>
        <xdr:nvGrpSpPr>
          <xdr:cNvPr id="3" name="Group 3">
            <a:extLst>
              <a:ext uri="{FF2B5EF4-FFF2-40B4-BE49-F238E27FC236}">
                <a16:creationId xmlns:a16="http://schemas.microsoft.com/office/drawing/2014/main" id="{106437EF-777D-4FF7-97DC-F8F942D79B69}"/>
              </a:ext>
            </a:extLst>
          </xdr:cNvPr>
          <xdr:cNvGrpSpPr>
            <a:grpSpLocks/>
          </xdr:cNvGrpSpPr>
        </xdr:nvGrpSpPr>
        <xdr:grpSpPr bwMode="auto">
          <a:xfrm>
            <a:off x="2971" y="1417"/>
            <a:ext cx="1417" cy="1348"/>
            <a:chOff x="2971" y="1417"/>
            <a:chExt cx="1417" cy="1348"/>
          </a:xfrm>
        </xdr:grpSpPr>
        <xdr:sp macro="" textlink="">
          <xdr:nvSpPr>
            <xdr:cNvPr id="5" name="Rectangle 6">
              <a:extLst>
                <a:ext uri="{FF2B5EF4-FFF2-40B4-BE49-F238E27FC236}">
                  <a16:creationId xmlns:a16="http://schemas.microsoft.com/office/drawing/2014/main" id="{B17BA667-80BB-4D66-8E8D-BF70FFD21BF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71" y="1417"/>
              <a:ext cx="1417" cy="1348"/>
            </a:xfrm>
            <a:prstGeom prst="rect">
              <a:avLst/>
            </a:prstGeom>
            <a:solidFill>
              <a:srgbClr val="99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Rectangle 7">
              <a:extLst>
                <a:ext uri="{FF2B5EF4-FFF2-40B4-BE49-F238E27FC236}">
                  <a16:creationId xmlns:a16="http://schemas.microsoft.com/office/drawing/2014/main" id="{2E2A5297-02EA-4C92-B911-539E319C056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05" y="1417"/>
              <a:ext cx="236" cy="1348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" name="Rectangle 8">
              <a:extLst>
                <a:ext uri="{FF2B5EF4-FFF2-40B4-BE49-F238E27FC236}">
                  <a16:creationId xmlns:a16="http://schemas.microsoft.com/office/drawing/2014/main" id="{7EECB006-8B07-461C-91C5-3E4CFF26B27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69" y="2130"/>
              <a:ext cx="209" cy="635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8" name="Rectangle 9">
              <a:extLst>
                <a:ext uri="{FF2B5EF4-FFF2-40B4-BE49-F238E27FC236}">
                  <a16:creationId xmlns:a16="http://schemas.microsoft.com/office/drawing/2014/main" id="{4475F484-4FA4-42AE-9EC6-AD92DD262D76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3966" y="2161"/>
              <a:ext cx="209" cy="635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42E034B5-8078-470E-9164-450BCF536F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46" y="2768"/>
            <a:ext cx="1925" cy="251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CL" sz="450" b="0" i="0" u="none" strike="noStrike" baseline="0">
                <a:solidFill>
                  <a:srgbClr val="000000"/>
                </a:solidFill>
                <a:latin typeface="Century Gothic"/>
              </a:rPr>
              <a:t>A   R   Q   U   I   T   E   C   T   O   S</a:t>
            </a:r>
          </a:p>
          <a:p>
            <a:pPr algn="l" rtl="0">
              <a:defRPr sz="1000"/>
            </a:pPr>
            <a:endParaRPr lang="es-CL" sz="450" b="0" i="0" u="none" strike="noStrike" baseline="0">
              <a:solidFill>
                <a:srgbClr val="000000"/>
              </a:solidFill>
              <a:latin typeface="Century Gothic"/>
            </a:endParaRPr>
          </a:p>
          <a:p>
            <a:pPr algn="l" rtl="0">
              <a:defRPr sz="1000"/>
            </a:pPr>
            <a:endParaRPr lang="es-CL" sz="450" b="0" i="0" u="none" strike="noStrike" baseline="0">
              <a:solidFill>
                <a:srgbClr val="000000"/>
              </a:solidFill>
              <a:latin typeface="Century Gothic"/>
            </a:endParaRPr>
          </a:p>
        </xdr:txBody>
      </xdr:sp>
    </xdr:grpSp>
    <xdr:clientData/>
  </xdr:twoCellAnchor>
  <xdr:twoCellAnchor>
    <xdr:from>
      <xdr:col>1</xdr:col>
      <xdr:colOff>244740</xdr:colOff>
      <xdr:row>1</xdr:row>
      <xdr:rowOff>104508</xdr:rowOff>
    </xdr:from>
    <xdr:to>
      <xdr:col>2</xdr:col>
      <xdr:colOff>1555750</xdr:colOff>
      <xdr:row>6</xdr:row>
      <xdr:rowOff>153945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F873D99-5365-48E0-908C-71FB3EF6A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9436" b="30252"/>
        <a:stretch>
          <a:fillRect/>
        </a:stretch>
      </xdr:blipFill>
      <xdr:spPr bwMode="auto">
        <a:xfrm>
          <a:off x="466990" y="310883"/>
          <a:ext cx="1850760" cy="100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785812</xdr:colOff>
      <xdr:row>2</xdr:row>
      <xdr:rowOff>5293</xdr:rowOff>
    </xdr:from>
    <xdr:to>
      <xdr:col>6</xdr:col>
      <xdr:colOff>857250</xdr:colOff>
      <xdr:row>7</xdr:row>
      <xdr:rowOff>111126</xdr:rowOff>
    </xdr:to>
    <xdr:grpSp>
      <xdr:nvGrpSpPr>
        <xdr:cNvPr id="2" name="Grupo 5">
          <a:extLst>
            <a:ext uri="{FF2B5EF4-FFF2-40B4-BE49-F238E27FC236}">
              <a16:creationId xmlns:a16="http://schemas.microsoft.com/office/drawing/2014/main" id="{1EA809F8-2920-4123-83AB-EAF50FF96050}"/>
            </a:ext>
          </a:extLst>
        </xdr:cNvPr>
        <xdr:cNvGrpSpPr>
          <a:grpSpLocks/>
        </xdr:cNvGrpSpPr>
      </xdr:nvGrpSpPr>
      <xdr:grpSpPr bwMode="auto">
        <a:xfrm>
          <a:off x="9442979" y="396876"/>
          <a:ext cx="1235604" cy="1058333"/>
          <a:chOff x="2846" y="1417"/>
          <a:chExt cx="1925" cy="1602"/>
        </a:xfrm>
      </xdr:grpSpPr>
      <xdr:grpSp>
        <xdr:nvGrpSpPr>
          <xdr:cNvPr id="3" name="Group 3">
            <a:extLst>
              <a:ext uri="{FF2B5EF4-FFF2-40B4-BE49-F238E27FC236}">
                <a16:creationId xmlns:a16="http://schemas.microsoft.com/office/drawing/2014/main" id="{0827CE99-643A-4C8F-8A60-110FD06AB72D}"/>
              </a:ext>
            </a:extLst>
          </xdr:cNvPr>
          <xdr:cNvGrpSpPr>
            <a:grpSpLocks/>
          </xdr:cNvGrpSpPr>
        </xdr:nvGrpSpPr>
        <xdr:grpSpPr bwMode="auto">
          <a:xfrm>
            <a:off x="2971" y="1417"/>
            <a:ext cx="1417" cy="1348"/>
            <a:chOff x="2971" y="1417"/>
            <a:chExt cx="1417" cy="1348"/>
          </a:xfrm>
        </xdr:grpSpPr>
        <xdr:sp macro="" textlink="">
          <xdr:nvSpPr>
            <xdr:cNvPr id="5" name="Rectangle 6">
              <a:extLst>
                <a:ext uri="{FF2B5EF4-FFF2-40B4-BE49-F238E27FC236}">
                  <a16:creationId xmlns:a16="http://schemas.microsoft.com/office/drawing/2014/main" id="{1F86C780-48F6-41C8-ABEA-21B4260099E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71" y="1417"/>
              <a:ext cx="1417" cy="1348"/>
            </a:xfrm>
            <a:prstGeom prst="rect">
              <a:avLst/>
            </a:prstGeom>
            <a:solidFill>
              <a:srgbClr val="99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Rectangle 7">
              <a:extLst>
                <a:ext uri="{FF2B5EF4-FFF2-40B4-BE49-F238E27FC236}">
                  <a16:creationId xmlns:a16="http://schemas.microsoft.com/office/drawing/2014/main" id="{CE540FF4-6C11-4C49-BBCC-00E205A2571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05" y="1417"/>
              <a:ext cx="236" cy="1348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" name="Rectangle 8">
              <a:extLst>
                <a:ext uri="{FF2B5EF4-FFF2-40B4-BE49-F238E27FC236}">
                  <a16:creationId xmlns:a16="http://schemas.microsoft.com/office/drawing/2014/main" id="{19B0FD0E-3B2F-4B5B-A032-2C7D57A4C6C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69" y="2130"/>
              <a:ext cx="209" cy="635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8" name="Rectangle 9">
              <a:extLst>
                <a:ext uri="{FF2B5EF4-FFF2-40B4-BE49-F238E27FC236}">
                  <a16:creationId xmlns:a16="http://schemas.microsoft.com/office/drawing/2014/main" id="{608EC75C-558D-4FF2-9529-2039F673FF07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3966" y="2161"/>
              <a:ext cx="209" cy="635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05152097-BBD9-4691-B35D-A3BC893189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46" y="2768"/>
            <a:ext cx="1925" cy="251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CL" sz="450" b="0" i="0" u="none" strike="noStrike" baseline="0">
                <a:solidFill>
                  <a:srgbClr val="000000"/>
                </a:solidFill>
                <a:latin typeface="Century Gothic"/>
              </a:rPr>
              <a:t>A   R   Q   U   I   T   E   C   T   O   S</a:t>
            </a:r>
          </a:p>
          <a:p>
            <a:pPr algn="l" rtl="0">
              <a:defRPr sz="1000"/>
            </a:pPr>
            <a:endParaRPr lang="es-CL" sz="450" b="0" i="0" u="none" strike="noStrike" baseline="0">
              <a:solidFill>
                <a:srgbClr val="000000"/>
              </a:solidFill>
              <a:latin typeface="Century Gothic"/>
            </a:endParaRPr>
          </a:p>
          <a:p>
            <a:pPr algn="l" rtl="0">
              <a:defRPr sz="1000"/>
            </a:pPr>
            <a:endParaRPr lang="es-CL" sz="450" b="0" i="0" u="none" strike="noStrike" baseline="0">
              <a:solidFill>
                <a:srgbClr val="000000"/>
              </a:solidFill>
              <a:latin typeface="Century Gothic"/>
            </a:endParaRPr>
          </a:p>
        </xdr:txBody>
      </xdr:sp>
    </xdr:grpSp>
    <xdr:clientData/>
  </xdr:twoCellAnchor>
  <xdr:twoCellAnchor>
    <xdr:from>
      <xdr:col>1</xdr:col>
      <xdr:colOff>530490</xdr:colOff>
      <xdr:row>1</xdr:row>
      <xdr:rowOff>183883</xdr:rowOff>
    </xdr:from>
    <xdr:to>
      <xdr:col>2</xdr:col>
      <xdr:colOff>1841500</xdr:colOff>
      <xdr:row>7</xdr:row>
      <xdr:rowOff>42820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DF83E3B-2EDD-46B1-9F0F-0275B75CF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9436" b="30252"/>
        <a:stretch>
          <a:fillRect/>
        </a:stretch>
      </xdr:blipFill>
      <xdr:spPr bwMode="auto">
        <a:xfrm>
          <a:off x="759090" y="383908"/>
          <a:ext cx="1853935" cy="100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785812</xdr:colOff>
      <xdr:row>2</xdr:row>
      <xdr:rowOff>5293</xdr:rowOff>
    </xdr:from>
    <xdr:to>
      <xdr:col>6</xdr:col>
      <xdr:colOff>857250</xdr:colOff>
      <xdr:row>7</xdr:row>
      <xdr:rowOff>111126</xdr:rowOff>
    </xdr:to>
    <xdr:grpSp>
      <xdr:nvGrpSpPr>
        <xdr:cNvPr id="2" name="Grupo 5">
          <a:extLst>
            <a:ext uri="{FF2B5EF4-FFF2-40B4-BE49-F238E27FC236}">
              <a16:creationId xmlns:a16="http://schemas.microsoft.com/office/drawing/2014/main" id="{29364E63-1BCA-4E06-B937-EA017FE9576D}"/>
            </a:ext>
          </a:extLst>
        </xdr:cNvPr>
        <xdr:cNvGrpSpPr>
          <a:grpSpLocks/>
        </xdr:cNvGrpSpPr>
      </xdr:nvGrpSpPr>
      <xdr:grpSpPr bwMode="auto">
        <a:xfrm>
          <a:off x="9442979" y="396876"/>
          <a:ext cx="1235604" cy="1058333"/>
          <a:chOff x="2846" y="1417"/>
          <a:chExt cx="1925" cy="1602"/>
        </a:xfrm>
      </xdr:grpSpPr>
      <xdr:grpSp>
        <xdr:nvGrpSpPr>
          <xdr:cNvPr id="3" name="Group 3">
            <a:extLst>
              <a:ext uri="{FF2B5EF4-FFF2-40B4-BE49-F238E27FC236}">
                <a16:creationId xmlns:a16="http://schemas.microsoft.com/office/drawing/2014/main" id="{6A2DDC67-E238-46ED-A6EF-1923E8E50A7C}"/>
              </a:ext>
            </a:extLst>
          </xdr:cNvPr>
          <xdr:cNvGrpSpPr>
            <a:grpSpLocks/>
          </xdr:cNvGrpSpPr>
        </xdr:nvGrpSpPr>
        <xdr:grpSpPr bwMode="auto">
          <a:xfrm>
            <a:off x="2971" y="1417"/>
            <a:ext cx="1417" cy="1348"/>
            <a:chOff x="2971" y="1417"/>
            <a:chExt cx="1417" cy="1348"/>
          </a:xfrm>
        </xdr:grpSpPr>
        <xdr:sp macro="" textlink="">
          <xdr:nvSpPr>
            <xdr:cNvPr id="5" name="Rectangle 6">
              <a:extLst>
                <a:ext uri="{FF2B5EF4-FFF2-40B4-BE49-F238E27FC236}">
                  <a16:creationId xmlns:a16="http://schemas.microsoft.com/office/drawing/2014/main" id="{FC0A4055-3D88-4538-AA4D-6870AE700F0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71" y="1417"/>
              <a:ext cx="1417" cy="1348"/>
            </a:xfrm>
            <a:prstGeom prst="rect">
              <a:avLst/>
            </a:prstGeom>
            <a:solidFill>
              <a:srgbClr val="99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Rectangle 7">
              <a:extLst>
                <a:ext uri="{FF2B5EF4-FFF2-40B4-BE49-F238E27FC236}">
                  <a16:creationId xmlns:a16="http://schemas.microsoft.com/office/drawing/2014/main" id="{F634D527-B098-4B49-BE63-4DEE74FF09D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05" y="1417"/>
              <a:ext cx="236" cy="1348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7" name="Rectangle 8">
              <a:extLst>
                <a:ext uri="{FF2B5EF4-FFF2-40B4-BE49-F238E27FC236}">
                  <a16:creationId xmlns:a16="http://schemas.microsoft.com/office/drawing/2014/main" id="{26BF8B52-081C-4D2C-BBD4-801AECBB735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69" y="2130"/>
              <a:ext cx="209" cy="635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8" name="Rectangle 9">
              <a:extLst>
                <a:ext uri="{FF2B5EF4-FFF2-40B4-BE49-F238E27FC236}">
                  <a16:creationId xmlns:a16="http://schemas.microsoft.com/office/drawing/2014/main" id="{2872B35D-2746-458C-84B1-14C314D271B9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3966" y="2161"/>
              <a:ext cx="209" cy="635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5B59F4A6-E384-4E8B-BE25-BBF23DEA25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46" y="2768"/>
            <a:ext cx="1925" cy="251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CL" sz="450" b="0" i="0" u="none" strike="noStrike" baseline="0">
                <a:solidFill>
                  <a:srgbClr val="000000"/>
                </a:solidFill>
                <a:latin typeface="Century Gothic"/>
              </a:rPr>
              <a:t>A   R   Q   U   I   T   E   C   T   O   S</a:t>
            </a:r>
          </a:p>
          <a:p>
            <a:pPr algn="l" rtl="0">
              <a:defRPr sz="1000"/>
            </a:pPr>
            <a:endParaRPr lang="es-CL" sz="450" b="0" i="0" u="none" strike="noStrike" baseline="0">
              <a:solidFill>
                <a:srgbClr val="000000"/>
              </a:solidFill>
              <a:latin typeface="Century Gothic"/>
            </a:endParaRPr>
          </a:p>
          <a:p>
            <a:pPr algn="l" rtl="0">
              <a:defRPr sz="1000"/>
            </a:pPr>
            <a:endParaRPr lang="es-CL" sz="450" b="0" i="0" u="none" strike="noStrike" baseline="0">
              <a:solidFill>
                <a:srgbClr val="000000"/>
              </a:solidFill>
              <a:latin typeface="Century Gothic"/>
            </a:endParaRPr>
          </a:p>
        </xdr:txBody>
      </xdr:sp>
    </xdr:grpSp>
    <xdr:clientData/>
  </xdr:twoCellAnchor>
  <xdr:twoCellAnchor>
    <xdr:from>
      <xdr:col>1</xdr:col>
      <xdr:colOff>530490</xdr:colOff>
      <xdr:row>1</xdr:row>
      <xdr:rowOff>183883</xdr:rowOff>
    </xdr:from>
    <xdr:to>
      <xdr:col>2</xdr:col>
      <xdr:colOff>1841500</xdr:colOff>
      <xdr:row>7</xdr:row>
      <xdr:rowOff>42820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DBD0623-FF56-4428-BFFE-34C8BA3AA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9436" b="30252"/>
        <a:stretch>
          <a:fillRect/>
        </a:stretch>
      </xdr:blipFill>
      <xdr:spPr bwMode="auto">
        <a:xfrm>
          <a:off x="759090" y="383908"/>
          <a:ext cx="1853935" cy="1001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3FF1-EEDD-44FF-945D-F211F865EAC5}">
  <sheetPr>
    <pageSetUpPr fitToPage="1"/>
  </sheetPr>
  <dimension ref="A1:BP244"/>
  <sheetViews>
    <sheetView view="pageBreakPreview" topLeftCell="A16" zoomScale="70" zoomScaleNormal="80" zoomScaleSheetLayoutView="70" zoomScalePageLayoutView="90" workbookViewId="0">
      <selection activeCell="A29" sqref="A29:XFD39"/>
    </sheetView>
  </sheetViews>
  <sheetFormatPr baseColWidth="10" defaultColWidth="11.42578125" defaultRowHeight="15"/>
  <cols>
    <col min="1" max="1" width="3.42578125" style="3" customWidth="1"/>
    <col min="2" max="2" width="8.140625" style="5" bestFit="1" customWidth="1"/>
    <col min="3" max="3" width="109.85546875" style="3" customWidth="1"/>
    <col min="4" max="4" width="11.140625" style="3" customWidth="1"/>
    <col min="5" max="5" width="12.28515625" style="4" customWidth="1"/>
    <col min="6" max="6" width="17.42578125" style="3" customWidth="1"/>
    <col min="7" max="7" width="20.28515625" style="3" customWidth="1"/>
    <col min="8" max="8" width="4.7109375" style="3" customWidth="1"/>
    <col min="9" max="9" width="56.5703125" style="3" customWidth="1"/>
    <col min="10" max="10" width="7.140625" style="3" customWidth="1"/>
    <col min="11" max="241" width="11.42578125" style="3"/>
    <col min="242" max="242" width="3.42578125" style="3" customWidth="1"/>
    <col min="243" max="243" width="6.42578125" style="3" customWidth="1"/>
    <col min="244" max="244" width="52" style="3" customWidth="1"/>
    <col min="245" max="245" width="8.42578125" style="3" customWidth="1"/>
    <col min="246" max="246" width="11" style="3" customWidth="1"/>
    <col min="247" max="247" width="16.85546875" style="3" customWidth="1"/>
    <col min="248" max="248" width="18.42578125" style="3" customWidth="1"/>
    <col min="249" max="249" width="20.140625" style="3" customWidth="1"/>
    <col min="250" max="250" width="6.140625" style="3" customWidth="1"/>
    <col min="251" max="251" width="28.85546875" style="3" customWidth="1"/>
    <col min="252" max="497" width="11.42578125" style="3"/>
    <col min="498" max="498" width="3.42578125" style="3" customWidth="1"/>
    <col min="499" max="499" width="6.42578125" style="3" customWidth="1"/>
    <col min="500" max="500" width="52" style="3" customWidth="1"/>
    <col min="501" max="501" width="8.42578125" style="3" customWidth="1"/>
    <col min="502" max="502" width="11" style="3" customWidth="1"/>
    <col min="503" max="503" width="16.85546875" style="3" customWidth="1"/>
    <col min="504" max="504" width="18.42578125" style="3" customWidth="1"/>
    <col min="505" max="505" width="20.140625" style="3" customWidth="1"/>
    <col min="506" max="506" width="6.140625" style="3" customWidth="1"/>
    <col min="507" max="507" width="28.85546875" style="3" customWidth="1"/>
    <col min="508" max="753" width="11.42578125" style="3"/>
    <col min="754" max="754" width="3.42578125" style="3" customWidth="1"/>
    <col min="755" max="755" width="6.42578125" style="3" customWidth="1"/>
    <col min="756" max="756" width="52" style="3" customWidth="1"/>
    <col min="757" max="757" width="8.42578125" style="3" customWidth="1"/>
    <col min="758" max="758" width="11" style="3" customWidth="1"/>
    <col min="759" max="759" width="16.85546875" style="3" customWidth="1"/>
    <col min="760" max="760" width="18.42578125" style="3" customWidth="1"/>
    <col min="761" max="761" width="20.140625" style="3" customWidth="1"/>
    <col min="762" max="762" width="6.140625" style="3" customWidth="1"/>
    <col min="763" max="763" width="28.85546875" style="3" customWidth="1"/>
    <col min="764" max="1009" width="11.42578125" style="3"/>
    <col min="1010" max="1010" width="3.42578125" style="3" customWidth="1"/>
    <col min="1011" max="1011" width="6.42578125" style="3" customWidth="1"/>
    <col min="1012" max="1012" width="52" style="3" customWidth="1"/>
    <col min="1013" max="1013" width="8.42578125" style="3" customWidth="1"/>
    <col min="1014" max="1014" width="11" style="3" customWidth="1"/>
    <col min="1015" max="1015" width="16.85546875" style="3" customWidth="1"/>
    <col min="1016" max="1016" width="18.42578125" style="3" customWidth="1"/>
    <col min="1017" max="1017" width="20.140625" style="3" customWidth="1"/>
    <col min="1018" max="1018" width="6.140625" style="3" customWidth="1"/>
    <col min="1019" max="1019" width="28.85546875" style="3" customWidth="1"/>
    <col min="1020" max="1265" width="11.42578125" style="3"/>
    <col min="1266" max="1266" width="3.42578125" style="3" customWidth="1"/>
    <col min="1267" max="1267" width="6.42578125" style="3" customWidth="1"/>
    <col min="1268" max="1268" width="52" style="3" customWidth="1"/>
    <col min="1269" max="1269" width="8.42578125" style="3" customWidth="1"/>
    <col min="1270" max="1270" width="11" style="3" customWidth="1"/>
    <col min="1271" max="1271" width="16.85546875" style="3" customWidth="1"/>
    <col min="1272" max="1272" width="18.42578125" style="3" customWidth="1"/>
    <col min="1273" max="1273" width="20.140625" style="3" customWidth="1"/>
    <col min="1274" max="1274" width="6.140625" style="3" customWidth="1"/>
    <col min="1275" max="1275" width="28.85546875" style="3" customWidth="1"/>
    <col min="1276" max="1521" width="11.42578125" style="3"/>
    <col min="1522" max="1522" width="3.42578125" style="3" customWidth="1"/>
    <col min="1523" max="1523" width="6.42578125" style="3" customWidth="1"/>
    <col min="1524" max="1524" width="52" style="3" customWidth="1"/>
    <col min="1525" max="1525" width="8.42578125" style="3" customWidth="1"/>
    <col min="1526" max="1526" width="11" style="3" customWidth="1"/>
    <col min="1527" max="1527" width="16.85546875" style="3" customWidth="1"/>
    <col min="1528" max="1528" width="18.42578125" style="3" customWidth="1"/>
    <col min="1529" max="1529" width="20.140625" style="3" customWidth="1"/>
    <col min="1530" max="1530" width="6.140625" style="3" customWidth="1"/>
    <col min="1531" max="1531" width="28.85546875" style="3" customWidth="1"/>
    <col min="1532" max="1777" width="11.42578125" style="3"/>
    <col min="1778" max="1778" width="3.42578125" style="3" customWidth="1"/>
    <col min="1779" max="1779" width="6.42578125" style="3" customWidth="1"/>
    <col min="1780" max="1780" width="52" style="3" customWidth="1"/>
    <col min="1781" max="1781" width="8.42578125" style="3" customWidth="1"/>
    <col min="1782" max="1782" width="11" style="3" customWidth="1"/>
    <col min="1783" max="1783" width="16.85546875" style="3" customWidth="1"/>
    <col min="1784" max="1784" width="18.42578125" style="3" customWidth="1"/>
    <col min="1785" max="1785" width="20.140625" style="3" customWidth="1"/>
    <col min="1786" max="1786" width="6.140625" style="3" customWidth="1"/>
    <col min="1787" max="1787" width="28.85546875" style="3" customWidth="1"/>
    <col min="1788" max="2033" width="11.42578125" style="3"/>
    <col min="2034" max="2034" width="3.42578125" style="3" customWidth="1"/>
    <col min="2035" max="2035" width="6.42578125" style="3" customWidth="1"/>
    <col min="2036" max="2036" width="52" style="3" customWidth="1"/>
    <col min="2037" max="2037" width="8.42578125" style="3" customWidth="1"/>
    <col min="2038" max="2038" width="11" style="3" customWidth="1"/>
    <col min="2039" max="2039" width="16.85546875" style="3" customWidth="1"/>
    <col min="2040" max="2040" width="18.42578125" style="3" customWidth="1"/>
    <col min="2041" max="2041" width="20.140625" style="3" customWidth="1"/>
    <col min="2042" max="2042" width="6.140625" style="3" customWidth="1"/>
    <col min="2043" max="2043" width="28.85546875" style="3" customWidth="1"/>
    <col min="2044" max="2289" width="11.42578125" style="3"/>
    <col min="2290" max="2290" width="3.42578125" style="3" customWidth="1"/>
    <col min="2291" max="2291" width="6.42578125" style="3" customWidth="1"/>
    <col min="2292" max="2292" width="52" style="3" customWidth="1"/>
    <col min="2293" max="2293" width="8.42578125" style="3" customWidth="1"/>
    <col min="2294" max="2294" width="11" style="3" customWidth="1"/>
    <col min="2295" max="2295" width="16.85546875" style="3" customWidth="1"/>
    <col min="2296" max="2296" width="18.42578125" style="3" customWidth="1"/>
    <col min="2297" max="2297" width="20.140625" style="3" customWidth="1"/>
    <col min="2298" max="2298" width="6.140625" style="3" customWidth="1"/>
    <col min="2299" max="2299" width="28.85546875" style="3" customWidth="1"/>
    <col min="2300" max="2545" width="11.42578125" style="3"/>
    <col min="2546" max="2546" width="3.42578125" style="3" customWidth="1"/>
    <col min="2547" max="2547" width="6.42578125" style="3" customWidth="1"/>
    <col min="2548" max="2548" width="52" style="3" customWidth="1"/>
    <col min="2549" max="2549" width="8.42578125" style="3" customWidth="1"/>
    <col min="2550" max="2550" width="11" style="3" customWidth="1"/>
    <col min="2551" max="2551" width="16.85546875" style="3" customWidth="1"/>
    <col min="2552" max="2552" width="18.42578125" style="3" customWidth="1"/>
    <col min="2553" max="2553" width="20.140625" style="3" customWidth="1"/>
    <col min="2554" max="2554" width="6.140625" style="3" customWidth="1"/>
    <col min="2555" max="2555" width="28.85546875" style="3" customWidth="1"/>
    <col min="2556" max="2801" width="11.42578125" style="3"/>
    <col min="2802" max="2802" width="3.42578125" style="3" customWidth="1"/>
    <col min="2803" max="2803" width="6.42578125" style="3" customWidth="1"/>
    <col min="2804" max="2804" width="52" style="3" customWidth="1"/>
    <col min="2805" max="2805" width="8.42578125" style="3" customWidth="1"/>
    <col min="2806" max="2806" width="11" style="3" customWidth="1"/>
    <col min="2807" max="2807" width="16.85546875" style="3" customWidth="1"/>
    <col min="2808" max="2808" width="18.42578125" style="3" customWidth="1"/>
    <col min="2809" max="2809" width="20.140625" style="3" customWidth="1"/>
    <col min="2810" max="2810" width="6.140625" style="3" customWidth="1"/>
    <col min="2811" max="2811" width="28.85546875" style="3" customWidth="1"/>
    <col min="2812" max="3057" width="11.42578125" style="3"/>
    <col min="3058" max="3058" width="3.42578125" style="3" customWidth="1"/>
    <col min="3059" max="3059" width="6.42578125" style="3" customWidth="1"/>
    <col min="3060" max="3060" width="52" style="3" customWidth="1"/>
    <col min="3061" max="3061" width="8.42578125" style="3" customWidth="1"/>
    <col min="3062" max="3062" width="11" style="3" customWidth="1"/>
    <col min="3063" max="3063" width="16.85546875" style="3" customWidth="1"/>
    <col min="3064" max="3064" width="18.42578125" style="3" customWidth="1"/>
    <col min="3065" max="3065" width="20.140625" style="3" customWidth="1"/>
    <col min="3066" max="3066" width="6.140625" style="3" customWidth="1"/>
    <col min="3067" max="3067" width="28.85546875" style="3" customWidth="1"/>
    <col min="3068" max="3313" width="11.42578125" style="3"/>
    <col min="3314" max="3314" width="3.42578125" style="3" customWidth="1"/>
    <col min="3315" max="3315" width="6.42578125" style="3" customWidth="1"/>
    <col min="3316" max="3316" width="52" style="3" customWidth="1"/>
    <col min="3317" max="3317" width="8.42578125" style="3" customWidth="1"/>
    <col min="3318" max="3318" width="11" style="3" customWidth="1"/>
    <col min="3319" max="3319" width="16.85546875" style="3" customWidth="1"/>
    <col min="3320" max="3320" width="18.42578125" style="3" customWidth="1"/>
    <col min="3321" max="3321" width="20.140625" style="3" customWidth="1"/>
    <col min="3322" max="3322" width="6.140625" style="3" customWidth="1"/>
    <col min="3323" max="3323" width="28.85546875" style="3" customWidth="1"/>
    <col min="3324" max="3569" width="11.42578125" style="3"/>
    <col min="3570" max="3570" width="3.42578125" style="3" customWidth="1"/>
    <col min="3571" max="3571" width="6.42578125" style="3" customWidth="1"/>
    <col min="3572" max="3572" width="52" style="3" customWidth="1"/>
    <col min="3573" max="3573" width="8.42578125" style="3" customWidth="1"/>
    <col min="3574" max="3574" width="11" style="3" customWidth="1"/>
    <col min="3575" max="3575" width="16.85546875" style="3" customWidth="1"/>
    <col min="3576" max="3576" width="18.42578125" style="3" customWidth="1"/>
    <col min="3577" max="3577" width="20.140625" style="3" customWidth="1"/>
    <col min="3578" max="3578" width="6.140625" style="3" customWidth="1"/>
    <col min="3579" max="3579" width="28.85546875" style="3" customWidth="1"/>
    <col min="3580" max="3825" width="11.42578125" style="3"/>
    <col min="3826" max="3826" width="3.42578125" style="3" customWidth="1"/>
    <col min="3827" max="3827" width="6.42578125" style="3" customWidth="1"/>
    <col min="3828" max="3828" width="52" style="3" customWidth="1"/>
    <col min="3829" max="3829" width="8.42578125" style="3" customWidth="1"/>
    <col min="3830" max="3830" width="11" style="3" customWidth="1"/>
    <col min="3831" max="3831" width="16.85546875" style="3" customWidth="1"/>
    <col min="3832" max="3832" width="18.42578125" style="3" customWidth="1"/>
    <col min="3833" max="3833" width="20.140625" style="3" customWidth="1"/>
    <col min="3834" max="3834" width="6.140625" style="3" customWidth="1"/>
    <col min="3835" max="3835" width="28.85546875" style="3" customWidth="1"/>
    <col min="3836" max="4081" width="11.42578125" style="3"/>
    <col min="4082" max="4082" width="3.42578125" style="3" customWidth="1"/>
    <col min="4083" max="4083" width="6.42578125" style="3" customWidth="1"/>
    <col min="4084" max="4084" width="52" style="3" customWidth="1"/>
    <col min="4085" max="4085" width="8.42578125" style="3" customWidth="1"/>
    <col min="4086" max="4086" width="11" style="3" customWidth="1"/>
    <col min="4087" max="4087" width="16.85546875" style="3" customWidth="1"/>
    <col min="4088" max="4088" width="18.42578125" style="3" customWidth="1"/>
    <col min="4089" max="4089" width="20.140625" style="3" customWidth="1"/>
    <col min="4090" max="4090" width="6.140625" style="3" customWidth="1"/>
    <col min="4091" max="4091" width="28.85546875" style="3" customWidth="1"/>
    <col min="4092" max="4337" width="11.42578125" style="3"/>
    <col min="4338" max="4338" width="3.42578125" style="3" customWidth="1"/>
    <col min="4339" max="4339" width="6.42578125" style="3" customWidth="1"/>
    <col min="4340" max="4340" width="52" style="3" customWidth="1"/>
    <col min="4341" max="4341" width="8.42578125" style="3" customWidth="1"/>
    <col min="4342" max="4342" width="11" style="3" customWidth="1"/>
    <col min="4343" max="4343" width="16.85546875" style="3" customWidth="1"/>
    <col min="4344" max="4344" width="18.42578125" style="3" customWidth="1"/>
    <col min="4345" max="4345" width="20.140625" style="3" customWidth="1"/>
    <col min="4346" max="4346" width="6.140625" style="3" customWidth="1"/>
    <col min="4347" max="4347" width="28.85546875" style="3" customWidth="1"/>
    <col min="4348" max="4593" width="11.42578125" style="3"/>
    <col min="4594" max="4594" width="3.42578125" style="3" customWidth="1"/>
    <col min="4595" max="4595" width="6.42578125" style="3" customWidth="1"/>
    <col min="4596" max="4596" width="52" style="3" customWidth="1"/>
    <col min="4597" max="4597" width="8.42578125" style="3" customWidth="1"/>
    <col min="4598" max="4598" width="11" style="3" customWidth="1"/>
    <col min="4599" max="4599" width="16.85546875" style="3" customWidth="1"/>
    <col min="4600" max="4600" width="18.42578125" style="3" customWidth="1"/>
    <col min="4601" max="4601" width="20.140625" style="3" customWidth="1"/>
    <col min="4602" max="4602" width="6.140625" style="3" customWidth="1"/>
    <col min="4603" max="4603" width="28.85546875" style="3" customWidth="1"/>
    <col min="4604" max="4849" width="11.42578125" style="3"/>
    <col min="4850" max="4850" width="3.42578125" style="3" customWidth="1"/>
    <col min="4851" max="4851" width="6.42578125" style="3" customWidth="1"/>
    <col min="4852" max="4852" width="52" style="3" customWidth="1"/>
    <col min="4853" max="4853" width="8.42578125" style="3" customWidth="1"/>
    <col min="4854" max="4854" width="11" style="3" customWidth="1"/>
    <col min="4855" max="4855" width="16.85546875" style="3" customWidth="1"/>
    <col min="4856" max="4856" width="18.42578125" style="3" customWidth="1"/>
    <col min="4857" max="4857" width="20.140625" style="3" customWidth="1"/>
    <col min="4858" max="4858" width="6.140625" style="3" customWidth="1"/>
    <col min="4859" max="4859" width="28.85546875" style="3" customWidth="1"/>
    <col min="4860" max="5105" width="11.42578125" style="3"/>
    <col min="5106" max="5106" width="3.42578125" style="3" customWidth="1"/>
    <col min="5107" max="5107" width="6.42578125" style="3" customWidth="1"/>
    <col min="5108" max="5108" width="52" style="3" customWidth="1"/>
    <col min="5109" max="5109" width="8.42578125" style="3" customWidth="1"/>
    <col min="5110" max="5110" width="11" style="3" customWidth="1"/>
    <col min="5111" max="5111" width="16.85546875" style="3" customWidth="1"/>
    <col min="5112" max="5112" width="18.42578125" style="3" customWidth="1"/>
    <col min="5113" max="5113" width="20.140625" style="3" customWidth="1"/>
    <col min="5114" max="5114" width="6.140625" style="3" customWidth="1"/>
    <col min="5115" max="5115" width="28.85546875" style="3" customWidth="1"/>
    <col min="5116" max="5361" width="11.42578125" style="3"/>
    <col min="5362" max="5362" width="3.42578125" style="3" customWidth="1"/>
    <col min="5363" max="5363" width="6.42578125" style="3" customWidth="1"/>
    <col min="5364" max="5364" width="52" style="3" customWidth="1"/>
    <col min="5365" max="5365" width="8.42578125" style="3" customWidth="1"/>
    <col min="5366" max="5366" width="11" style="3" customWidth="1"/>
    <col min="5367" max="5367" width="16.85546875" style="3" customWidth="1"/>
    <col min="5368" max="5368" width="18.42578125" style="3" customWidth="1"/>
    <col min="5369" max="5369" width="20.140625" style="3" customWidth="1"/>
    <col min="5370" max="5370" width="6.140625" style="3" customWidth="1"/>
    <col min="5371" max="5371" width="28.85546875" style="3" customWidth="1"/>
    <col min="5372" max="5617" width="11.42578125" style="3"/>
    <col min="5618" max="5618" width="3.42578125" style="3" customWidth="1"/>
    <col min="5619" max="5619" width="6.42578125" style="3" customWidth="1"/>
    <col min="5620" max="5620" width="52" style="3" customWidth="1"/>
    <col min="5621" max="5621" width="8.42578125" style="3" customWidth="1"/>
    <col min="5622" max="5622" width="11" style="3" customWidth="1"/>
    <col min="5623" max="5623" width="16.85546875" style="3" customWidth="1"/>
    <col min="5624" max="5624" width="18.42578125" style="3" customWidth="1"/>
    <col min="5625" max="5625" width="20.140625" style="3" customWidth="1"/>
    <col min="5626" max="5626" width="6.140625" style="3" customWidth="1"/>
    <col min="5627" max="5627" width="28.85546875" style="3" customWidth="1"/>
    <col min="5628" max="5873" width="11.42578125" style="3"/>
    <col min="5874" max="5874" width="3.42578125" style="3" customWidth="1"/>
    <col min="5875" max="5875" width="6.42578125" style="3" customWidth="1"/>
    <col min="5876" max="5876" width="52" style="3" customWidth="1"/>
    <col min="5877" max="5877" width="8.42578125" style="3" customWidth="1"/>
    <col min="5878" max="5878" width="11" style="3" customWidth="1"/>
    <col min="5879" max="5879" width="16.85546875" style="3" customWidth="1"/>
    <col min="5880" max="5880" width="18.42578125" style="3" customWidth="1"/>
    <col min="5881" max="5881" width="20.140625" style="3" customWidth="1"/>
    <col min="5882" max="5882" width="6.140625" style="3" customWidth="1"/>
    <col min="5883" max="5883" width="28.85546875" style="3" customWidth="1"/>
    <col min="5884" max="6129" width="11.42578125" style="3"/>
    <col min="6130" max="6130" width="3.42578125" style="3" customWidth="1"/>
    <col min="6131" max="6131" width="6.42578125" style="3" customWidth="1"/>
    <col min="6132" max="6132" width="52" style="3" customWidth="1"/>
    <col min="6133" max="6133" width="8.42578125" style="3" customWidth="1"/>
    <col min="6134" max="6134" width="11" style="3" customWidth="1"/>
    <col min="6135" max="6135" width="16.85546875" style="3" customWidth="1"/>
    <col min="6136" max="6136" width="18.42578125" style="3" customWidth="1"/>
    <col min="6137" max="6137" width="20.140625" style="3" customWidth="1"/>
    <col min="6138" max="6138" width="6.140625" style="3" customWidth="1"/>
    <col min="6139" max="6139" width="28.85546875" style="3" customWidth="1"/>
    <col min="6140" max="6385" width="11.42578125" style="3"/>
    <col min="6386" max="6386" width="3.42578125" style="3" customWidth="1"/>
    <col min="6387" max="6387" width="6.42578125" style="3" customWidth="1"/>
    <col min="6388" max="6388" width="52" style="3" customWidth="1"/>
    <col min="6389" max="6389" width="8.42578125" style="3" customWidth="1"/>
    <col min="6390" max="6390" width="11" style="3" customWidth="1"/>
    <col min="6391" max="6391" width="16.85546875" style="3" customWidth="1"/>
    <col min="6392" max="6392" width="18.42578125" style="3" customWidth="1"/>
    <col min="6393" max="6393" width="20.140625" style="3" customWidth="1"/>
    <col min="6394" max="6394" width="6.140625" style="3" customWidth="1"/>
    <col min="6395" max="6395" width="28.85546875" style="3" customWidth="1"/>
    <col min="6396" max="6641" width="11.42578125" style="3"/>
    <col min="6642" max="6642" width="3.42578125" style="3" customWidth="1"/>
    <col min="6643" max="6643" width="6.42578125" style="3" customWidth="1"/>
    <col min="6644" max="6644" width="52" style="3" customWidth="1"/>
    <col min="6645" max="6645" width="8.42578125" style="3" customWidth="1"/>
    <col min="6646" max="6646" width="11" style="3" customWidth="1"/>
    <col min="6647" max="6647" width="16.85546875" style="3" customWidth="1"/>
    <col min="6648" max="6648" width="18.42578125" style="3" customWidth="1"/>
    <col min="6649" max="6649" width="20.140625" style="3" customWidth="1"/>
    <col min="6650" max="6650" width="6.140625" style="3" customWidth="1"/>
    <col min="6651" max="6651" width="28.85546875" style="3" customWidth="1"/>
    <col min="6652" max="6897" width="11.42578125" style="3"/>
    <col min="6898" max="6898" width="3.42578125" style="3" customWidth="1"/>
    <col min="6899" max="6899" width="6.42578125" style="3" customWidth="1"/>
    <col min="6900" max="6900" width="52" style="3" customWidth="1"/>
    <col min="6901" max="6901" width="8.42578125" style="3" customWidth="1"/>
    <col min="6902" max="6902" width="11" style="3" customWidth="1"/>
    <col min="6903" max="6903" width="16.85546875" style="3" customWidth="1"/>
    <col min="6904" max="6904" width="18.42578125" style="3" customWidth="1"/>
    <col min="6905" max="6905" width="20.140625" style="3" customWidth="1"/>
    <col min="6906" max="6906" width="6.140625" style="3" customWidth="1"/>
    <col min="6907" max="6907" width="28.85546875" style="3" customWidth="1"/>
    <col min="6908" max="7153" width="11.42578125" style="3"/>
    <col min="7154" max="7154" width="3.42578125" style="3" customWidth="1"/>
    <col min="7155" max="7155" width="6.42578125" style="3" customWidth="1"/>
    <col min="7156" max="7156" width="52" style="3" customWidth="1"/>
    <col min="7157" max="7157" width="8.42578125" style="3" customWidth="1"/>
    <col min="7158" max="7158" width="11" style="3" customWidth="1"/>
    <col min="7159" max="7159" width="16.85546875" style="3" customWidth="1"/>
    <col min="7160" max="7160" width="18.42578125" style="3" customWidth="1"/>
    <col min="7161" max="7161" width="20.140625" style="3" customWidth="1"/>
    <col min="7162" max="7162" width="6.140625" style="3" customWidth="1"/>
    <col min="7163" max="7163" width="28.85546875" style="3" customWidth="1"/>
    <col min="7164" max="7409" width="11.42578125" style="3"/>
    <col min="7410" max="7410" width="3.42578125" style="3" customWidth="1"/>
    <col min="7411" max="7411" width="6.42578125" style="3" customWidth="1"/>
    <col min="7412" max="7412" width="52" style="3" customWidth="1"/>
    <col min="7413" max="7413" width="8.42578125" style="3" customWidth="1"/>
    <col min="7414" max="7414" width="11" style="3" customWidth="1"/>
    <col min="7415" max="7415" width="16.85546875" style="3" customWidth="1"/>
    <col min="7416" max="7416" width="18.42578125" style="3" customWidth="1"/>
    <col min="7417" max="7417" width="20.140625" style="3" customWidth="1"/>
    <col min="7418" max="7418" width="6.140625" style="3" customWidth="1"/>
    <col min="7419" max="7419" width="28.85546875" style="3" customWidth="1"/>
    <col min="7420" max="7665" width="11.42578125" style="3"/>
    <col min="7666" max="7666" width="3.42578125" style="3" customWidth="1"/>
    <col min="7667" max="7667" width="6.42578125" style="3" customWidth="1"/>
    <col min="7668" max="7668" width="52" style="3" customWidth="1"/>
    <col min="7669" max="7669" width="8.42578125" style="3" customWidth="1"/>
    <col min="7670" max="7670" width="11" style="3" customWidth="1"/>
    <col min="7671" max="7671" width="16.85546875" style="3" customWidth="1"/>
    <col min="7672" max="7672" width="18.42578125" style="3" customWidth="1"/>
    <col min="7673" max="7673" width="20.140625" style="3" customWidth="1"/>
    <col min="7674" max="7674" width="6.140625" style="3" customWidth="1"/>
    <col min="7675" max="7675" width="28.85546875" style="3" customWidth="1"/>
    <col min="7676" max="7921" width="11.42578125" style="3"/>
    <col min="7922" max="7922" width="3.42578125" style="3" customWidth="1"/>
    <col min="7923" max="7923" width="6.42578125" style="3" customWidth="1"/>
    <col min="7924" max="7924" width="52" style="3" customWidth="1"/>
    <col min="7925" max="7925" width="8.42578125" style="3" customWidth="1"/>
    <col min="7926" max="7926" width="11" style="3" customWidth="1"/>
    <col min="7927" max="7927" width="16.85546875" style="3" customWidth="1"/>
    <col min="7928" max="7928" width="18.42578125" style="3" customWidth="1"/>
    <col min="7929" max="7929" width="20.140625" style="3" customWidth="1"/>
    <col min="7930" max="7930" width="6.140625" style="3" customWidth="1"/>
    <col min="7931" max="7931" width="28.85546875" style="3" customWidth="1"/>
    <col min="7932" max="8177" width="11.42578125" style="3"/>
    <col min="8178" max="8178" width="3.42578125" style="3" customWidth="1"/>
    <col min="8179" max="8179" width="6.42578125" style="3" customWidth="1"/>
    <col min="8180" max="8180" width="52" style="3" customWidth="1"/>
    <col min="8181" max="8181" width="8.42578125" style="3" customWidth="1"/>
    <col min="8182" max="8182" width="11" style="3" customWidth="1"/>
    <col min="8183" max="8183" width="16.85546875" style="3" customWidth="1"/>
    <col min="8184" max="8184" width="18.42578125" style="3" customWidth="1"/>
    <col min="8185" max="8185" width="20.140625" style="3" customWidth="1"/>
    <col min="8186" max="8186" width="6.140625" style="3" customWidth="1"/>
    <col min="8187" max="8187" width="28.85546875" style="3" customWidth="1"/>
    <col min="8188" max="8433" width="11.42578125" style="3"/>
    <col min="8434" max="8434" width="3.42578125" style="3" customWidth="1"/>
    <col min="8435" max="8435" width="6.42578125" style="3" customWidth="1"/>
    <col min="8436" max="8436" width="52" style="3" customWidth="1"/>
    <col min="8437" max="8437" width="8.42578125" style="3" customWidth="1"/>
    <col min="8438" max="8438" width="11" style="3" customWidth="1"/>
    <col min="8439" max="8439" width="16.85546875" style="3" customWidth="1"/>
    <col min="8440" max="8440" width="18.42578125" style="3" customWidth="1"/>
    <col min="8441" max="8441" width="20.140625" style="3" customWidth="1"/>
    <col min="8442" max="8442" width="6.140625" style="3" customWidth="1"/>
    <col min="8443" max="8443" width="28.85546875" style="3" customWidth="1"/>
    <col min="8444" max="8689" width="11.42578125" style="3"/>
    <col min="8690" max="8690" width="3.42578125" style="3" customWidth="1"/>
    <col min="8691" max="8691" width="6.42578125" style="3" customWidth="1"/>
    <col min="8692" max="8692" width="52" style="3" customWidth="1"/>
    <col min="8693" max="8693" width="8.42578125" style="3" customWidth="1"/>
    <col min="8694" max="8694" width="11" style="3" customWidth="1"/>
    <col min="8695" max="8695" width="16.85546875" style="3" customWidth="1"/>
    <col min="8696" max="8696" width="18.42578125" style="3" customWidth="1"/>
    <col min="8697" max="8697" width="20.140625" style="3" customWidth="1"/>
    <col min="8698" max="8698" width="6.140625" style="3" customWidth="1"/>
    <col min="8699" max="8699" width="28.85546875" style="3" customWidth="1"/>
    <col min="8700" max="8945" width="11.42578125" style="3"/>
    <col min="8946" max="8946" width="3.42578125" style="3" customWidth="1"/>
    <col min="8947" max="8947" width="6.42578125" style="3" customWidth="1"/>
    <col min="8948" max="8948" width="52" style="3" customWidth="1"/>
    <col min="8949" max="8949" width="8.42578125" style="3" customWidth="1"/>
    <col min="8950" max="8950" width="11" style="3" customWidth="1"/>
    <col min="8951" max="8951" width="16.85546875" style="3" customWidth="1"/>
    <col min="8952" max="8952" width="18.42578125" style="3" customWidth="1"/>
    <col min="8953" max="8953" width="20.140625" style="3" customWidth="1"/>
    <col min="8954" max="8954" width="6.140625" style="3" customWidth="1"/>
    <col min="8955" max="8955" width="28.85546875" style="3" customWidth="1"/>
    <col min="8956" max="9201" width="11.42578125" style="3"/>
    <col min="9202" max="9202" width="3.42578125" style="3" customWidth="1"/>
    <col min="9203" max="9203" width="6.42578125" style="3" customWidth="1"/>
    <col min="9204" max="9204" width="52" style="3" customWidth="1"/>
    <col min="9205" max="9205" width="8.42578125" style="3" customWidth="1"/>
    <col min="9206" max="9206" width="11" style="3" customWidth="1"/>
    <col min="9207" max="9207" width="16.85546875" style="3" customWidth="1"/>
    <col min="9208" max="9208" width="18.42578125" style="3" customWidth="1"/>
    <col min="9209" max="9209" width="20.140625" style="3" customWidth="1"/>
    <col min="9210" max="9210" width="6.140625" style="3" customWidth="1"/>
    <col min="9211" max="9211" width="28.85546875" style="3" customWidth="1"/>
    <col min="9212" max="9457" width="11.42578125" style="3"/>
    <col min="9458" max="9458" width="3.42578125" style="3" customWidth="1"/>
    <col min="9459" max="9459" width="6.42578125" style="3" customWidth="1"/>
    <col min="9460" max="9460" width="52" style="3" customWidth="1"/>
    <col min="9461" max="9461" width="8.42578125" style="3" customWidth="1"/>
    <col min="9462" max="9462" width="11" style="3" customWidth="1"/>
    <col min="9463" max="9463" width="16.85546875" style="3" customWidth="1"/>
    <col min="9464" max="9464" width="18.42578125" style="3" customWidth="1"/>
    <col min="9465" max="9465" width="20.140625" style="3" customWidth="1"/>
    <col min="9466" max="9466" width="6.140625" style="3" customWidth="1"/>
    <col min="9467" max="9467" width="28.85546875" style="3" customWidth="1"/>
    <col min="9468" max="9713" width="11.42578125" style="3"/>
    <col min="9714" max="9714" width="3.42578125" style="3" customWidth="1"/>
    <col min="9715" max="9715" width="6.42578125" style="3" customWidth="1"/>
    <col min="9716" max="9716" width="52" style="3" customWidth="1"/>
    <col min="9717" max="9717" width="8.42578125" style="3" customWidth="1"/>
    <col min="9718" max="9718" width="11" style="3" customWidth="1"/>
    <col min="9719" max="9719" width="16.85546875" style="3" customWidth="1"/>
    <col min="9720" max="9720" width="18.42578125" style="3" customWidth="1"/>
    <col min="9721" max="9721" width="20.140625" style="3" customWidth="1"/>
    <col min="9722" max="9722" width="6.140625" style="3" customWidth="1"/>
    <col min="9723" max="9723" width="28.85546875" style="3" customWidth="1"/>
    <col min="9724" max="9969" width="11.42578125" style="3"/>
    <col min="9970" max="9970" width="3.42578125" style="3" customWidth="1"/>
    <col min="9971" max="9971" width="6.42578125" style="3" customWidth="1"/>
    <col min="9972" max="9972" width="52" style="3" customWidth="1"/>
    <col min="9973" max="9973" width="8.42578125" style="3" customWidth="1"/>
    <col min="9974" max="9974" width="11" style="3" customWidth="1"/>
    <col min="9975" max="9975" width="16.85546875" style="3" customWidth="1"/>
    <col min="9976" max="9976" width="18.42578125" style="3" customWidth="1"/>
    <col min="9977" max="9977" width="20.140625" style="3" customWidth="1"/>
    <col min="9978" max="9978" width="6.140625" style="3" customWidth="1"/>
    <col min="9979" max="9979" width="28.85546875" style="3" customWidth="1"/>
    <col min="9980" max="10225" width="11.42578125" style="3"/>
    <col min="10226" max="10226" width="3.42578125" style="3" customWidth="1"/>
    <col min="10227" max="10227" width="6.42578125" style="3" customWidth="1"/>
    <col min="10228" max="10228" width="52" style="3" customWidth="1"/>
    <col min="10229" max="10229" width="8.42578125" style="3" customWidth="1"/>
    <col min="10230" max="10230" width="11" style="3" customWidth="1"/>
    <col min="10231" max="10231" width="16.85546875" style="3" customWidth="1"/>
    <col min="10232" max="10232" width="18.42578125" style="3" customWidth="1"/>
    <col min="10233" max="10233" width="20.140625" style="3" customWidth="1"/>
    <col min="10234" max="10234" width="6.140625" style="3" customWidth="1"/>
    <col min="10235" max="10235" width="28.85546875" style="3" customWidth="1"/>
    <col min="10236" max="10481" width="11.42578125" style="3"/>
    <col min="10482" max="10482" width="3.42578125" style="3" customWidth="1"/>
    <col min="10483" max="10483" width="6.42578125" style="3" customWidth="1"/>
    <col min="10484" max="10484" width="52" style="3" customWidth="1"/>
    <col min="10485" max="10485" width="8.42578125" style="3" customWidth="1"/>
    <col min="10486" max="10486" width="11" style="3" customWidth="1"/>
    <col min="10487" max="10487" width="16.85546875" style="3" customWidth="1"/>
    <col min="10488" max="10488" width="18.42578125" style="3" customWidth="1"/>
    <col min="10489" max="10489" width="20.140625" style="3" customWidth="1"/>
    <col min="10490" max="10490" width="6.140625" style="3" customWidth="1"/>
    <col min="10491" max="10491" width="28.85546875" style="3" customWidth="1"/>
    <col min="10492" max="10737" width="11.42578125" style="3"/>
    <col min="10738" max="10738" width="3.42578125" style="3" customWidth="1"/>
    <col min="10739" max="10739" width="6.42578125" style="3" customWidth="1"/>
    <col min="10740" max="10740" width="52" style="3" customWidth="1"/>
    <col min="10741" max="10741" width="8.42578125" style="3" customWidth="1"/>
    <col min="10742" max="10742" width="11" style="3" customWidth="1"/>
    <col min="10743" max="10743" width="16.85546875" style="3" customWidth="1"/>
    <col min="10744" max="10744" width="18.42578125" style="3" customWidth="1"/>
    <col min="10745" max="10745" width="20.140625" style="3" customWidth="1"/>
    <col min="10746" max="10746" width="6.140625" style="3" customWidth="1"/>
    <col min="10747" max="10747" width="28.85546875" style="3" customWidth="1"/>
    <col min="10748" max="10993" width="11.42578125" style="3"/>
    <col min="10994" max="10994" width="3.42578125" style="3" customWidth="1"/>
    <col min="10995" max="10995" width="6.42578125" style="3" customWidth="1"/>
    <col min="10996" max="10996" width="52" style="3" customWidth="1"/>
    <col min="10997" max="10997" width="8.42578125" style="3" customWidth="1"/>
    <col min="10998" max="10998" width="11" style="3" customWidth="1"/>
    <col min="10999" max="10999" width="16.85546875" style="3" customWidth="1"/>
    <col min="11000" max="11000" width="18.42578125" style="3" customWidth="1"/>
    <col min="11001" max="11001" width="20.140625" style="3" customWidth="1"/>
    <col min="11002" max="11002" width="6.140625" style="3" customWidth="1"/>
    <col min="11003" max="11003" width="28.85546875" style="3" customWidth="1"/>
    <col min="11004" max="11249" width="11.42578125" style="3"/>
    <col min="11250" max="11250" width="3.42578125" style="3" customWidth="1"/>
    <col min="11251" max="11251" width="6.42578125" style="3" customWidth="1"/>
    <col min="11252" max="11252" width="52" style="3" customWidth="1"/>
    <col min="11253" max="11253" width="8.42578125" style="3" customWidth="1"/>
    <col min="11254" max="11254" width="11" style="3" customWidth="1"/>
    <col min="11255" max="11255" width="16.85546875" style="3" customWidth="1"/>
    <col min="11256" max="11256" width="18.42578125" style="3" customWidth="1"/>
    <col min="11257" max="11257" width="20.140625" style="3" customWidth="1"/>
    <col min="11258" max="11258" width="6.140625" style="3" customWidth="1"/>
    <col min="11259" max="11259" width="28.85546875" style="3" customWidth="1"/>
    <col min="11260" max="11505" width="11.42578125" style="3"/>
    <col min="11506" max="11506" width="3.42578125" style="3" customWidth="1"/>
    <col min="11507" max="11507" width="6.42578125" style="3" customWidth="1"/>
    <col min="11508" max="11508" width="52" style="3" customWidth="1"/>
    <col min="11509" max="11509" width="8.42578125" style="3" customWidth="1"/>
    <col min="11510" max="11510" width="11" style="3" customWidth="1"/>
    <col min="11511" max="11511" width="16.85546875" style="3" customWidth="1"/>
    <col min="11512" max="11512" width="18.42578125" style="3" customWidth="1"/>
    <col min="11513" max="11513" width="20.140625" style="3" customWidth="1"/>
    <col min="11514" max="11514" width="6.140625" style="3" customWidth="1"/>
    <col min="11515" max="11515" width="28.85546875" style="3" customWidth="1"/>
    <col min="11516" max="11761" width="11.42578125" style="3"/>
    <col min="11762" max="11762" width="3.42578125" style="3" customWidth="1"/>
    <col min="11763" max="11763" width="6.42578125" style="3" customWidth="1"/>
    <col min="11764" max="11764" width="52" style="3" customWidth="1"/>
    <col min="11765" max="11765" width="8.42578125" style="3" customWidth="1"/>
    <col min="11766" max="11766" width="11" style="3" customWidth="1"/>
    <col min="11767" max="11767" width="16.85546875" style="3" customWidth="1"/>
    <col min="11768" max="11768" width="18.42578125" style="3" customWidth="1"/>
    <col min="11769" max="11769" width="20.140625" style="3" customWidth="1"/>
    <col min="11770" max="11770" width="6.140625" style="3" customWidth="1"/>
    <col min="11771" max="11771" width="28.85546875" style="3" customWidth="1"/>
    <col min="11772" max="12017" width="11.42578125" style="3"/>
    <col min="12018" max="12018" width="3.42578125" style="3" customWidth="1"/>
    <col min="12019" max="12019" width="6.42578125" style="3" customWidth="1"/>
    <col min="12020" max="12020" width="52" style="3" customWidth="1"/>
    <col min="12021" max="12021" width="8.42578125" style="3" customWidth="1"/>
    <col min="12022" max="12022" width="11" style="3" customWidth="1"/>
    <col min="12023" max="12023" width="16.85546875" style="3" customWidth="1"/>
    <col min="12024" max="12024" width="18.42578125" style="3" customWidth="1"/>
    <col min="12025" max="12025" width="20.140625" style="3" customWidth="1"/>
    <col min="12026" max="12026" width="6.140625" style="3" customWidth="1"/>
    <col min="12027" max="12027" width="28.85546875" style="3" customWidth="1"/>
    <col min="12028" max="12273" width="11.42578125" style="3"/>
    <col min="12274" max="12274" width="3.42578125" style="3" customWidth="1"/>
    <col min="12275" max="12275" width="6.42578125" style="3" customWidth="1"/>
    <col min="12276" max="12276" width="52" style="3" customWidth="1"/>
    <col min="12277" max="12277" width="8.42578125" style="3" customWidth="1"/>
    <col min="12278" max="12278" width="11" style="3" customWidth="1"/>
    <col min="12279" max="12279" width="16.85546875" style="3" customWidth="1"/>
    <col min="12280" max="12280" width="18.42578125" style="3" customWidth="1"/>
    <col min="12281" max="12281" width="20.140625" style="3" customWidth="1"/>
    <col min="12282" max="12282" width="6.140625" style="3" customWidth="1"/>
    <col min="12283" max="12283" width="28.85546875" style="3" customWidth="1"/>
    <col min="12284" max="12529" width="11.42578125" style="3"/>
    <col min="12530" max="12530" width="3.42578125" style="3" customWidth="1"/>
    <col min="12531" max="12531" width="6.42578125" style="3" customWidth="1"/>
    <col min="12532" max="12532" width="52" style="3" customWidth="1"/>
    <col min="12533" max="12533" width="8.42578125" style="3" customWidth="1"/>
    <col min="12534" max="12534" width="11" style="3" customWidth="1"/>
    <col min="12535" max="12535" width="16.85546875" style="3" customWidth="1"/>
    <col min="12536" max="12536" width="18.42578125" style="3" customWidth="1"/>
    <col min="12537" max="12537" width="20.140625" style="3" customWidth="1"/>
    <col min="12538" max="12538" width="6.140625" style="3" customWidth="1"/>
    <col min="12539" max="12539" width="28.85546875" style="3" customWidth="1"/>
    <col min="12540" max="12785" width="11.42578125" style="3"/>
    <col min="12786" max="12786" width="3.42578125" style="3" customWidth="1"/>
    <col min="12787" max="12787" width="6.42578125" style="3" customWidth="1"/>
    <col min="12788" max="12788" width="52" style="3" customWidth="1"/>
    <col min="12789" max="12789" width="8.42578125" style="3" customWidth="1"/>
    <col min="12790" max="12790" width="11" style="3" customWidth="1"/>
    <col min="12791" max="12791" width="16.85546875" style="3" customWidth="1"/>
    <col min="12792" max="12792" width="18.42578125" style="3" customWidth="1"/>
    <col min="12793" max="12793" width="20.140625" style="3" customWidth="1"/>
    <col min="12794" max="12794" width="6.140625" style="3" customWidth="1"/>
    <col min="12795" max="12795" width="28.85546875" style="3" customWidth="1"/>
    <col min="12796" max="13041" width="11.42578125" style="3"/>
    <col min="13042" max="13042" width="3.42578125" style="3" customWidth="1"/>
    <col min="13043" max="13043" width="6.42578125" style="3" customWidth="1"/>
    <col min="13044" max="13044" width="52" style="3" customWidth="1"/>
    <col min="13045" max="13045" width="8.42578125" style="3" customWidth="1"/>
    <col min="13046" max="13046" width="11" style="3" customWidth="1"/>
    <col min="13047" max="13047" width="16.85546875" style="3" customWidth="1"/>
    <col min="13048" max="13048" width="18.42578125" style="3" customWidth="1"/>
    <col min="13049" max="13049" width="20.140625" style="3" customWidth="1"/>
    <col min="13050" max="13050" width="6.140625" style="3" customWidth="1"/>
    <col min="13051" max="13051" width="28.85546875" style="3" customWidth="1"/>
    <col min="13052" max="13297" width="11.42578125" style="3"/>
    <col min="13298" max="13298" width="3.42578125" style="3" customWidth="1"/>
    <col min="13299" max="13299" width="6.42578125" style="3" customWidth="1"/>
    <col min="13300" max="13300" width="52" style="3" customWidth="1"/>
    <col min="13301" max="13301" width="8.42578125" style="3" customWidth="1"/>
    <col min="13302" max="13302" width="11" style="3" customWidth="1"/>
    <col min="13303" max="13303" width="16.85546875" style="3" customWidth="1"/>
    <col min="13304" max="13304" width="18.42578125" style="3" customWidth="1"/>
    <col min="13305" max="13305" width="20.140625" style="3" customWidth="1"/>
    <col min="13306" max="13306" width="6.140625" style="3" customWidth="1"/>
    <col min="13307" max="13307" width="28.85546875" style="3" customWidth="1"/>
    <col min="13308" max="13553" width="11.42578125" style="3"/>
    <col min="13554" max="13554" width="3.42578125" style="3" customWidth="1"/>
    <col min="13555" max="13555" width="6.42578125" style="3" customWidth="1"/>
    <col min="13556" max="13556" width="52" style="3" customWidth="1"/>
    <col min="13557" max="13557" width="8.42578125" style="3" customWidth="1"/>
    <col min="13558" max="13558" width="11" style="3" customWidth="1"/>
    <col min="13559" max="13559" width="16.85546875" style="3" customWidth="1"/>
    <col min="13560" max="13560" width="18.42578125" style="3" customWidth="1"/>
    <col min="13561" max="13561" width="20.140625" style="3" customWidth="1"/>
    <col min="13562" max="13562" width="6.140625" style="3" customWidth="1"/>
    <col min="13563" max="13563" width="28.85546875" style="3" customWidth="1"/>
    <col min="13564" max="13809" width="11.42578125" style="3"/>
    <col min="13810" max="13810" width="3.42578125" style="3" customWidth="1"/>
    <col min="13811" max="13811" width="6.42578125" style="3" customWidth="1"/>
    <col min="13812" max="13812" width="52" style="3" customWidth="1"/>
    <col min="13813" max="13813" width="8.42578125" style="3" customWidth="1"/>
    <col min="13814" max="13814" width="11" style="3" customWidth="1"/>
    <col min="13815" max="13815" width="16.85546875" style="3" customWidth="1"/>
    <col min="13816" max="13816" width="18.42578125" style="3" customWidth="1"/>
    <col min="13817" max="13817" width="20.140625" style="3" customWidth="1"/>
    <col min="13818" max="13818" width="6.140625" style="3" customWidth="1"/>
    <col min="13819" max="13819" width="28.85546875" style="3" customWidth="1"/>
    <col min="13820" max="14065" width="11.42578125" style="3"/>
    <col min="14066" max="14066" width="3.42578125" style="3" customWidth="1"/>
    <col min="14067" max="14067" width="6.42578125" style="3" customWidth="1"/>
    <col min="14068" max="14068" width="52" style="3" customWidth="1"/>
    <col min="14069" max="14069" width="8.42578125" style="3" customWidth="1"/>
    <col min="14070" max="14070" width="11" style="3" customWidth="1"/>
    <col min="14071" max="14071" width="16.85546875" style="3" customWidth="1"/>
    <col min="14072" max="14072" width="18.42578125" style="3" customWidth="1"/>
    <col min="14073" max="14073" width="20.140625" style="3" customWidth="1"/>
    <col min="14074" max="14074" width="6.140625" style="3" customWidth="1"/>
    <col min="14075" max="14075" width="28.85546875" style="3" customWidth="1"/>
    <col min="14076" max="14321" width="11.42578125" style="3"/>
    <col min="14322" max="14322" width="3.42578125" style="3" customWidth="1"/>
    <col min="14323" max="14323" width="6.42578125" style="3" customWidth="1"/>
    <col min="14324" max="14324" width="52" style="3" customWidth="1"/>
    <col min="14325" max="14325" width="8.42578125" style="3" customWidth="1"/>
    <col min="14326" max="14326" width="11" style="3" customWidth="1"/>
    <col min="14327" max="14327" width="16.85546875" style="3" customWidth="1"/>
    <col min="14328" max="14328" width="18.42578125" style="3" customWidth="1"/>
    <col min="14329" max="14329" width="20.140625" style="3" customWidth="1"/>
    <col min="14330" max="14330" width="6.140625" style="3" customWidth="1"/>
    <col min="14331" max="14331" width="28.85546875" style="3" customWidth="1"/>
    <col min="14332" max="14577" width="11.42578125" style="3"/>
    <col min="14578" max="14578" width="3.42578125" style="3" customWidth="1"/>
    <col min="14579" max="14579" width="6.42578125" style="3" customWidth="1"/>
    <col min="14580" max="14580" width="52" style="3" customWidth="1"/>
    <col min="14581" max="14581" width="8.42578125" style="3" customWidth="1"/>
    <col min="14582" max="14582" width="11" style="3" customWidth="1"/>
    <col min="14583" max="14583" width="16.85546875" style="3" customWidth="1"/>
    <col min="14584" max="14584" width="18.42578125" style="3" customWidth="1"/>
    <col min="14585" max="14585" width="20.140625" style="3" customWidth="1"/>
    <col min="14586" max="14586" width="6.140625" style="3" customWidth="1"/>
    <col min="14587" max="14587" width="28.85546875" style="3" customWidth="1"/>
    <col min="14588" max="14833" width="11.42578125" style="3"/>
    <col min="14834" max="14834" width="3.42578125" style="3" customWidth="1"/>
    <col min="14835" max="14835" width="6.42578125" style="3" customWidth="1"/>
    <col min="14836" max="14836" width="52" style="3" customWidth="1"/>
    <col min="14837" max="14837" width="8.42578125" style="3" customWidth="1"/>
    <col min="14838" max="14838" width="11" style="3" customWidth="1"/>
    <col min="14839" max="14839" width="16.85546875" style="3" customWidth="1"/>
    <col min="14840" max="14840" width="18.42578125" style="3" customWidth="1"/>
    <col min="14841" max="14841" width="20.140625" style="3" customWidth="1"/>
    <col min="14842" max="14842" width="6.140625" style="3" customWidth="1"/>
    <col min="14843" max="14843" width="28.85546875" style="3" customWidth="1"/>
    <col min="14844" max="15089" width="11.42578125" style="3"/>
    <col min="15090" max="15090" width="3.42578125" style="3" customWidth="1"/>
    <col min="15091" max="15091" width="6.42578125" style="3" customWidth="1"/>
    <col min="15092" max="15092" width="52" style="3" customWidth="1"/>
    <col min="15093" max="15093" width="8.42578125" style="3" customWidth="1"/>
    <col min="15094" max="15094" width="11" style="3" customWidth="1"/>
    <col min="15095" max="15095" width="16.85546875" style="3" customWidth="1"/>
    <col min="15096" max="15096" width="18.42578125" style="3" customWidth="1"/>
    <col min="15097" max="15097" width="20.140625" style="3" customWidth="1"/>
    <col min="15098" max="15098" width="6.140625" style="3" customWidth="1"/>
    <col min="15099" max="15099" width="28.85546875" style="3" customWidth="1"/>
    <col min="15100" max="15345" width="11.42578125" style="3"/>
    <col min="15346" max="15346" width="3.42578125" style="3" customWidth="1"/>
    <col min="15347" max="15347" width="6.42578125" style="3" customWidth="1"/>
    <col min="15348" max="15348" width="52" style="3" customWidth="1"/>
    <col min="15349" max="15349" width="8.42578125" style="3" customWidth="1"/>
    <col min="15350" max="15350" width="11" style="3" customWidth="1"/>
    <col min="15351" max="15351" width="16.85546875" style="3" customWidth="1"/>
    <col min="15352" max="15352" width="18.42578125" style="3" customWidth="1"/>
    <col min="15353" max="15353" width="20.140625" style="3" customWidth="1"/>
    <col min="15354" max="15354" width="6.140625" style="3" customWidth="1"/>
    <col min="15355" max="15355" width="28.85546875" style="3" customWidth="1"/>
    <col min="15356" max="15601" width="11.42578125" style="3"/>
    <col min="15602" max="15602" width="3.42578125" style="3" customWidth="1"/>
    <col min="15603" max="15603" width="6.42578125" style="3" customWidth="1"/>
    <col min="15604" max="15604" width="52" style="3" customWidth="1"/>
    <col min="15605" max="15605" width="8.42578125" style="3" customWidth="1"/>
    <col min="15606" max="15606" width="11" style="3" customWidth="1"/>
    <col min="15607" max="15607" width="16.85546875" style="3" customWidth="1"/>
    <col min="15608" max="15608" width="18.42578125" style="3" customWidth="1"/>
    <col min="15609" max="15609" width="20.140625" style="3" customWidth="1"/>
    <col min="15610" max="15610" width="6.140625" style="3" customWidth="1"/>
    <col min="15611" max="15611" width="28.85546875" style="3" customWidth="1"/>
    <col min="15612" max="15857" width="11.42578125" style="3"/>
    <col min="15858" max="15858" width="3.42578125" style="3" customWidth="1"/>
    <col min="15859" max="15859" width="6.42578125" style="3" customWidth="1"/>
    <col min="15860" max="15860" width="52" style="3" customWidth="1"/>
    <col min="15861" max="15861" width="8.42578125" style="3" customWidth="1"/>
    <col min="15862" max="15862" width="11" style="3" customWidth="1"/>
    <col min="15863" max="15863" width="16.85546875" style="3" customWidth="1"/>
    <col min="15864" max="15864" width="18.42578125" style="3" customWidth="1"/>
    <col min="15865" max="15865" width="20.140625" style="3" customWidth="1"/>
    <col min="15866" max="15866" width="6.140625" style="3" customWidth="1"/>
    <col min="15867" max="15867" width="28.85546875" style="3" customWidth="1"/>
    <col min="15868" max="16113" width="11.42578125" style="3"/>
    <col min="16114" max="16114" width="3.42578125" style="3" customWidth="1"/>
    <col min="16115" max="16115" width="6.42578125" style="3" customWidth="1"/>
    <col min="16116" max="16116" width="52" style="3" customWidth="1"/>
    <col min="16117" max="16117" width="8.42578125" style="3" customWidth="1"/>
    <col min="16118" max="16118" width="11" style="3" customWidth="1"/>
    <col min="16119" max="16119" width="16.85546875" style="3" customWidth="1"/>
    <col min="16120" max="16120" width="18.42578125" style="3" customWidth="1"/>
    <col min="16121" max="16121" width="20.140625" style="3" customWidth="1"/>
    <col min="16122" max="16122" width="6.140625" style="3" customWidth="1"/>
    <col min="16123" max="16123" width="28.85546875" style="3" customWidth="1"/>
    <col min="16124" max="16384" width="11.42578125" style="3"/>
  </cols>
  <sheetData>
    <row r="1" spans="1:68" ht="15.75" thickBot="1"/>
    <row r="2" spans="1:68">
      <c r="B2" s="42"/>
      <c r="C2" s="40"/>
      <c r="D2" s="40"/>
      <c r="E2" s="41"/>
      <c r="F2" s="40"/>
      <c r="G2" s="39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</row>
    <row r="3" spans="1:68">
      <c r="B3" s="38"/>
      <c r="C3" s="30"/>
      <c r="D3" s="30"/>
      <c r="E3" s="31"/>
      <c r="F3" s="30"/>
      <c r="G3" s="37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</row>
    <row r="4" spans="1:68" ht="15" customHeight="1">
      <c r="B4" s="244" t="s">
        <v>393</v>
      </c>
      <c r="C4" s="245"/>
      <c r="D4" s="245"/>
      <c r="E4" s="245"/>
      <c r="F4" s="245"/>
      <c r="G4" s="246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</row>
    <row r="5" spans="1:68" ht="15" customHeight="1">
      <c r="B5" s="247" t="s">
        <v>389</v>
      </c>
      <c r="C5" s="248"/>
      <c r="D5" s="248"/>
      <c r="E5" s="248"/>
      <c r="F5" s="248"/>
      <c r="G5" s="249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</row>
    <row r="6" spans="1:68">
      <c r="B6" s="247"/>
      <c r="C6" s="248"/>
      <c r="D6" s="248"/>
      <c r="E6" s="248"/>
      <c r="F6" s="248"/>
      <c r="G6" s="249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</row>
    <row r="7" spans="1:68">
      <c r="B7" s="250"/>
      <c r="C7" s="251"/>
      <c r="D7" s="30"/>
      <c r="E7" s="31"/>
      <c r="F7" s="30"/>
      <c r="G7" s="37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</row>
    <row r="8" spans="1:68">
      <c r="B8" s="250"/>
      <c r="C8" s="251"/>
      <c r="D8" s="30"/>
      <c r="E8" s="31"/>
      <c r="F8" s="30"/>
      <c r="G8" s="37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</row>
    <row r="9" spans="1:68">
      <c r="B9" s="60"/>
      <c r="C9" s="57" t="s">
        <v>21</v>
      </c>
      <c r="D9" s="30" t="s">
        <v>23</v>
      </c>
      <c r="E9" s="31"/>
      <c r="F9" s="231" t="s">
        <v>26</v>
      </c>
      <c r="G9" s="232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</row>
    <row r="10" spans="1:68">
      <c r="B10" s="60"/>
      <c r="C10" s="57" t="s">
        <v>22</v>
      </c>
      <c r="D10" s="58" t="s">
        <v>24</v>
      </c>
      <c r="E10" s="58"/>
      <c r="F10" s="231" t="s">
        <v>25</v>
      </c>
      <c r="G10" s="232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</row>
    <row r="11" spans="1:68">
      <c r="B11" s="60"/>
      <c r="C11" s="57" t="s">
        <v>20</v>
      </c>
      <c r="D11" s="58" t="s">
        <v>19</v>
      </c>
      <c r="E11" s="31">
        <v>1</v>
      </c>
      <c r="F11" s="233"/>
      <c r="G11" s="234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</row>
    <row r="12" spans="1:68" s="28" customFormat="1">
      <c r="B12" s="60"/>
      <c r="C12" s="57"/>
      <c r="D12" s="58"/>
      <c r="E12" s="31"/>
      <c r="F12" s="233"/>
      <c r="G12" s="23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</row>
    <row r="13" spans="1:68" s="28" customFormat="1" ht="15.75" thickBot="1">
      <c r="B13" s="36"/>
      <c r="C13" s="35"/>
      <c r="D13" s="33"/>
      <c r="E13" s="34"/>
      <c r="F13" s="33"/>
      <c r="G13" s="32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</row>
    <row r="14" spans="1:68" s="28" customFormat="1">
      <c r="B14" s="61"/>
      <c r="C14" s="61"/>
      <c r="D14" s="30"/>
      <c r="E14" s="31"/>
      <c r="F14" s="30"/>
      <c r="G14" s="30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</row>
    <row r="15" spans="1:68" s="28" customFormat="1" ht="15.75" thickBot="1">
      <c r="A15" s="29"/>
      <c r="B15" s="61"/>
      <c r="C15" s="61"/>
      <c r="D15" s="30"/>
      <c r="E15" s="31"/>
      <c r="F15" s="30"/>
      <c r="G15" s="30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</row>
    <row r="16" spans="1:68" s="28" customFormat="1" ht="15" customHeight="1">
      <c r="A16" s="29"/>
      <c r="B16" s="235" t="s">
        <v>395</v>
      </c>
      <c r="C16" s="236"/>
      <c r="D16" s="236"/>
      <c r="E16" s="236"/>
      <c r="F16" s="236"/>
      <c r="G16" s="237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</row>
    <row r="17" spans="1:68" s="28" customFormat="1" ht="15" customHeight="1">
      <c r="A17" s="29"/>
      <c r="B17" s="238"/>
      <c r="C17" s="239"/>
      <c r="D17" s="239"/>
      <c r="E17" s="239"/>
      <c r="F17" s="239"/>
      <c r="G17" s="240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</row>
    <row r="18" spans="1:68" s="55" customFormat="1" ht="15.75" thickBot="1">
      <c r="A18" s="1"/>
      <c r="B18" s="241"/>
      <c r="C18" s="242"/>
      <c r="D18" s="242"/>
      <c r="E18" s="242"/>
      <c r="F18" s="242"/>
      <c r="G18" s="243"/>
    </row>
    <row r="19" spans="1:68" s="55" customFormat="1" ht="14.25" customHeight="1" thickBot="1"/>
    <row r="20" spans="1:68" ht="15.75" thickBot="1">
      <c r="A20" s="6"/>
      <c r="B20" s="62">
        <v>0</v>
      </c>
      <c r="C20" s="223" t="s">
        <v>41</v>
      </c>
      <c r="D20" s="223"/>
      <c r="E20" s="223"/>
      <c r="F20" s="223"/>
      <c r="G20" s="224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</row>
    <row r="21" spans="1:68" ht="15.75" thickBot="1">
      <c r="A21" s="6"/>
      <c r="B21" s="13"/>
      <c r="C21" s="12" t="s">
        <v>10</v>
      </c>
      <c r="D21" s="10"/>
      <c r="E21" s="11"/>
      <c r="F21" s="22"/>
      <c r="G21" s="20">
        <f>'ABG_OBRAS CIVILES'!G284</f>
        <v>0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</row>
    <row r="22" spans="1:68" ht="15.75" thickBot="1">
      <c r="A22" s="6"/>
      <c r="B22" s="13"/>
      <c r="C22" s="12" t="s">
        <v>9</v>
      </c>
      <c r="D22" s="10" t="s">
        <v>7</v>
      </c>
      <c r="E22" s="21">
        <f>'ABG_OBRAS CIVILES'!E285</f>
        <v>0.2</v>
      </c>
      <c r="F22" s="10"/>
      <c r="G22" s="19">
        <f>'ABG_OBRAS CIVILES'!G285</f>
        <v>0</v>
      </c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</row>
    <row r="23" spans="1:68" ht="15.75" thickBot="1">
      <c r="A23" s="6"/>
      <c r="B23" s="13"/>
      <c r="C23" s="12" t="s">
        <v>8</v>
      </c>
      <c r="D23" s="10" t="s">
        <v>7</v>
      </c>
      <c r="E23" s="21">
        <v>0.12</v>
      </c>
      <c r="F23" s="10"/>
      <c r="G23" s="20">
        <f>+G21*E23</f>
        <v>0</v>
      </c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</row>
    <row r="24" spans="1:68" ht="15.75" thickBot="1">
      <c r="A24" s="6"/>
      <c r="B24" s="13"/>
      <c r="C24" s="12" t="s">
        <v>6</v>
      </c>
      <c r="D24" s="10"/>
      <c r="E24" s="11"/>
      <c r="F24" s="10"/>
      <c r="G24" s="19">
        <f>SUM(G21:G23)</f>
        <v>0</v>
      </c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</row>
    <row r="25" spans="1:68" ht="15.75" thickBot="1">
      <c r="A25" s="6"/>
      <c r="B25" s="18"/>
      <c r="C25" s="17" t="s">
        <v>1</v>
      </c>
      <c r="D25" s="16"/>
      <c r="E25" s="15">
        <v>0.19</v>
      </c>
      <c r="F25" s="14"/>
      <c r="G25" s="9">
        <f>+G24*E25</f>
        <v>0</v>
      </c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</row>
    <row r="26" spans="1:68" ht="15.75" thickBot="1">
      <c r="A26" s="6"/>
      <c r="B26" s="13"/>
      <c r="C26" s="12" t="s">
        <v>0</v>
      </c>
      <c r="D26" s="10"/>
      <c r="E26" s="11"/>
      <c r="F26" s="10"/>
      <c r="G26" s="9">
        <f>G25+G24</f>
        <v>0</v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</row>
    <row r="27" spans="1:68">
      <c r="A27" s="6"/>
      <c r="B27" s="26"/>
      <c r="C27" s="26"/>
      <c r="D27" s="26"/>
      <c r="E27" s="26"/>
      <c r="F27" s="26"/>
      <c r="G27" s="53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</row>
    <row r="28" spans="1:68" ht="15.75" thickBot="1">
      <c r="A28" s="6"/>
      <c r="B28" s="27"/>
      <c r="C28" s="63"/>
      <c r="D28" s="25"/>
      <c r="E28" s="54"/>
      <c r="F28" s="25"/>
      <c r="G28" s="64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</row>
    <row r="29" spans="1:68">
      <c r="B29" s="73"/>
      <c r="C29" s="52"/>
      <c r="D29" s="52"/>
      <c r="E29" s="52"/>
      <c r="F29" s="52"/>
      <c r="G29" s="51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</row>
    <row r="30" spans="1:68">
      <c r="B30" s="74"/>
      <c r="C30" s="1"/>
      <c r="D30" s="1"/>
      <c r="E30" s="1"/>
      <c r="F30" s="1"/>
      <c r="G30" s="50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</row>
    <row r="31" spans="1:68">
      <c r="B31" s="74"/>
      <c r="C31" s="1"/>
      <c r="D31" s="1"/>
      <c r="E31" s="1"/>
      <c r="F31" s="1"/>
      <c r="G31" s="50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</row>
    <row r="32" spans="1:68">
      <c r="B32" s="74"/>
      <c r="C32" s="55"/>
      <c r="D32" s="55"/>
      <c r="E32" s="55"/>
      <c r="F32" s="55"/>
      <c r="G32" s="50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</row>
    <row r="33" spans="1:68">
      <c r="B33" s="74"/>
      <c r="C33" s="59"/>
      <c r="D33" s="55"/>
      <c r="E33" s="55"/>
      <c r="F33" s="55"/>
      <c r="G33" s="50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</row>
    <row r="34" spans="1:68" ht="15.75">
      <c r="B34" s="74"/>
      <c r="C34" s="210" t="s">
        <v>396</v>
      </c>
      <c r="D34" s="55"/>
      <c r="E34" s="55"/>
      <c r="F34" s="55"/>
      <c r="G34" s="50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</row>
    <row r="35" spans="1:68" ht="15.75">
      <c r="B35" s="74"/>
      <c r="C35" s="211" t="s">
        <v>397</v>
      </c>
      <c r="D35" s="225"/>
      <c r="E35" s="225"/>
      <c r="F35" s="225"/>
      <c r="G35" s="226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</row>
    <row r="36" spans="1:68" ht="15" customHeight="1">
      <c r="B36" s="74"/>
      <c r="C36" s="211" t="s">
        <v>398</v>
      </c>
      <c r="D36" s="227"/>
      <c r="E36" s="227"/>
      <c r="F36" s="227"/>
      <c r="G36" s="228"/>
    </row>
    <row r="37" spans="1:68" ht="15.75" customHeight="1">
      <c r="B37" s="74"/>
      <c r="C37" s="211" t="s">
        <v>399</v>
      </c>
      <c r="D37" s="229"/>
      <c r="E37" s="229"/>
      <c r="F37" s="229"/>
      <c r="G37" s="230"/>
    </row>
    <row r="38" spans="1:68" ht="15" customHeight="1">
      <c r="B38" s="74"/>
      <c r="C38" s="211" t="s">
        <v>400</v>
      </c>
      <c r="D38" s="227"/>
      <c r="E38" s="227"/>
      <c r="F38" s="227"/>
      <c r="G38" s="228"/>
    </row>
    <row r="39" spans="1:68" ht="15.75" thickBot="1">
      <c r="B39" s="75"/>
      <c r="C39" s="49"/>
      <c r="D39" s="49"/>
      <c r="E39" s="49"/>
      <c r="F39" s="49"/>
      <c r="G39" s="48"/>
    </row>
    <row r="40" spans="1:68" s="44" customFormat="1" ht="14.25" customHeight="1">
      <c r="A40" s="43"/>
      <c r="B40" s="5"/>
      <c r="C40" s="3"/>
      <c r="D40" s="3"/>
      <c r="E40" s="4"/>
      <c r="F40" s="3"/>
      <c r="G40" s="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</row>
    <row r="41" spans="1:68" s="55" customFormat="1">
      <c r="B41" s="5"/>
      <c r="C41" s="3"/>
      <c r="D41" s="3"/>
      <c r="E41" s="4"/>
      <c r="F41" s="3"/>
      <c r="G41" s="3"/>
      <c r="I41" s="2"/>
      <c r="J41" s="2"/>
    </row>
    <row r="42" spans="1:68" s="55" customFormat="1">
      <c r="B42" s="5"/>
      <c r="C42" s="3"/>
      <c r="D42" s="3"/>
      <c r="E42" s="4"/>
      <c r="F42" s="3"/>
      <c r="G42" s="3"/>
      <c r="I42" s="2"/>
      <c r="J42" s="2"/>
    </row>
    <row r="43" spans="1:68" s="55" customFormat="1">
      <c r="B43" s="5"/>
      <c r="C43" s="3"/>
      <c r="D43" s="3"/>
      <c r="E43" s="4"/>
      <c r="F43" s="3"/>
      <c r="G43" s="3"/>
    </row>
    <row r="44" spans="1:68" s="55" customFormat="1">
      <c r="B44" s="5"/>
      <c r="C44" s="3"/>
      <c r="D44" s="3"/>
      <c r="E44" s="4"/>
      <c r="F44" s="3"/>
      <c r="G44" s="3"/>
    </row>
    <row r="45" spans="1:68" s="55" customFormat="1">
      <c r="B45" s="5"/>
      <c r="C45" s="3"/>
      <c r="D45" s="3"/>
      <c r="E45" s="4"/>
      <c r="F45" s="3"/>
      <c r="G45" s="3"/>
    </row>
    <row r="46" spans="1:68" s="55" customFormat="1">
      <c r="B46" s="5"/>
      <c r="C46" s="3"/>
      <c r="D46" s="3"/>
      <c r="E46" s="4"/>
      <c r="F46" s="3"/>
      <c r="G46" s="3"/>
    </row>
    <row r="47" spans="1:68" s="55" customFormat="1">
      <c r="B47" s="5"/>
      <c r="C47" s="3"/>
      <c r="D47" s="3"/>
      <c r="E47" s="4"/>
      <c r="F47" s="3"/>
      <c r="G47" s="3"/>
    </row>
    <row r="48" spans="1:68" s="55" customFormat="1">
      <c r="B48" s="5"/>
      <c r="C48" s="3"/>
      <c r="D48" s="3"/>
      <c r="E48" s="4"/>
      <c r="F48" s="3"/>
      <c r="G48" s="3"/>
    </row>
    <row r="49" spans="1:68" s="44" customFormat="1" ht="14.25" customHeight="1">
      <c r="A49" s="43"/>
      <c r="B49" s="5"/>
      <c r="C49" s="3"/>
      <c r="D49" s="3"/>
      <c r="E49" s="4"/>
      <c r="F49" s="3"/>
      <c r="G49" s="3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</row>
    <row r="50" spans="1:68" s="44" customFormat="1" ht="14.25" customHeight="1">
      <c r="A50" s="43"/>
      <c r="B50" s="5"/>
      <c r="C50" s="3"/>
      <c r="D50" s="3"/>
      <c r="E50" s="4"/>
      <c r="F50" s="3"/>
      <c r="G50" s="3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</row>
    <row r="51" spans="1:68" s="55" customFormat="1">
      <c r="B51" s="5"/>
      <c r="C51" s="3"/>
      <c r="D51" s="3"/>
      <c r="E51" s="4"/>
      <c r="F51" s="3"/>
      <c r="G51" s="3"/>
    </row>
    <row r="52" spans="1:68" s="55" customFormat="1">
      <c r="B52" s="5"/>
      <c r="C52" s="3"/>
      <c r="D52" s="3"/>
      <c r="E52" s="4"/>
      <c r="F52" s="3"/>
      <c r="G52" s="3"/>
    </row>
    <row r="53" spans="1:68" s="55" customFormat="1">
      <c r="B53" s="5"/>
      <c r="C53" s="3"/>
      <c r="D53" s="3"/>
      <c r="E53" s="4"/>
      <c r="F53" s="3"/>
      <c r="G53" s="3"/>
    </row>
    <row r="54" spans="1:68" s="23" customFormat="1">
      <c r="A54" s="24"/>
      <c r="B54" s="5"/>
      <c r="C54" s="3"/>
      <c r="D54" s="3"/>
      <c r="E54" s="4"/>
      <c r="F54" s="3"/>
      <c r="G54" s="3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</row>
    <row r="55" spans="1:68" s="23" customFormat="1">
      <c r="A55" s="24"/>
      <c r="B55" s="5"/>
      <c r="C55" s="3"/>
      <c r="D55" s="3"/>
      <c r="E55" s="4"/>
      <c r="F55" s="3"/>
      <c r="G55" s="3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</row>
    <row r="56" spans="1:68">
      <c r="A56" s="6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</row>
    <row r="57" spans="1:68" s="44" customFormat="1" ht="14.25" customHeight="1">
      <c r="A57" s="43"/>
      <c r="B57" s="5"/>
      <c r="C57" s="3"/>
      <c r="D57" s="3"/>
      <c r="E57" s="4"/>
      <c r="F57" s="3"/>
      <c r="G57" s="3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</row>
    <row r="58" spans="1:68" s="44" customFormat="1" ht="14.25" customHeight="1">
      <c r="A58" s="43"/>
      <c r="B58" s="5"/>
      <c r="C58" s="3"/>
      <c r="D58" s="3"/>
      <c r="E58" s="4"/>
      <c r="F58" s="3"/>
      <c r="G58" s="3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</row>
    <row r="59" spans="1:68" s="44" customFormat="1" ht="14.25" customHeight="1">
      <c r="A59" s="43"/>
      <c r="B59" s="5"/>
      <c r="C59" s="3"/>
      <c r="D59" s="3"/>
      <c r="E59" s="4"/>
      <c r="F59" s="3"/>
      <c r="G59" s="3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</row>
    <row r="60" spans="1:68" s="44" customFormat="1" ht="14.25" customHeight="1">
      <c r="A60" s="43"/>
      <c r="B60" s="5"/>
      <c r="C60" s="3"/>
      <c r="D60" s="3"/>
      <c r="E60" s="4"/>
      <c r="F60" s="3"/>
      <c r="G60" s="3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</row>
    <row r="61" spans="1:68" s="44" customFormat="1" ht="14.25" customHeight="1">
      <c r="A61" s="43"/>
      <c r="B61" s="5"/>
      <c r="C61" s="3"/>
      <c r="D61" s="3"/>
      <c r="E61" s="4"/>
      <c r="F61" s="3"/>
      <c r="G61" s="3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</row>
    <row r="62" spans="1:68" s="44" customFormat="1" ht="14.25" customHeight="1">
      <c r="A62" s="43"/>
      <c r="B62" s="5"/>
      <c r="C62" s="3"/>
      <c r="D62" s="3"/>
      <c r="E62" s="4"/>
      <c r="F62" s="3"/>
      <c r="G62" s="3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</row>
    <row r="63" spans="1:68" s="23" customFormat="1">
      <c r="A63" s="24"/>
      <c r="B63" s="5"/>
      <c r="C63" s="3"/>
      <c r="D63" s="3"/>
      <c r="E63" s="4"/>
      <c r="F63" s="3"/>
      <c r="G63" s="3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</row>
    <row r="64" spans="1:68" s="23" customFormat="1">
      <c r="A64" s="24"/>
      <c r="B64" s="5"/>
      <c r="C64" s="3"/>
      <c r="D64" s="3"/>
      <c r="E64" s="4"/>
      <c r="F64" s="3"/>
      <c r="G64" s="3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</row>
    <row r="65" spans="1:68">
      <c r="A65" s="6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</row>
    <row r="66" spans="1:68" s="44" customFormat="1" ht="14.25" customHeight="1">
      <c r="A66" s="43"/>
      <c r="B66" s="5"/>
      <c r="C66" s="3"/>
      <c r="D66" s="3"/>
      <c r="E66" s="4"/>
      <c r="F66" s="3"/>
      <c r="G66" s="3"/>
      <c r="H66" s="55"/>
      <c r="I66" s="55"/>
      <c r="J66" s="55"/>
      <c r="K66" s="55"/>
      <c r="L66" s="56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</row>
    <row r="67" spans="1:68" s="44" customFormat="1" ht="14.25" customHeight="1">
      <c r="A67" s="43"/>
      <c r="B67" s="5"/>
      <c r="C67" s="3"/>
      <c r="D67" s="3"/>
      <c r="E67" s="4"/>
      <c r="F67" s="3"/>
      <c r="G67" s="3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</row>
    <row r="68" spans="1:68" s="44" customFormat="1" ht="14.25" customHeight="1">
      <c r="A68" s="43"/>
      <c r="B68" s="5"/>
      <c r="C68" s="3"/>
      <c r="D68" s="3"/>
      <c r="E68" s="4"/>
      <c r="F68" s="3"/>
      <c r="G68" s="3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</row>
    <row r="69" spans="1:68" s="44" customFormat="1" ht="14.25" customHeight="1">
      <c r="A69" s="43"/>
      <c r="B69" s="5"/>
      <c r="C69" s="3"/>
      <c r="D69" s="3"/>
      <c r="E69" s="4"/>
      <c r="F69" s="3"/>
      <c r="G69" s="3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</row>
    <row r="70" spans="1:68" s="55" customFormat="1">
      <c r="B70" s="5"/>
      <c r="C70" s="3"/>
      <c r="D70" s="3"/>
      <c r="E70" s="4"/>
      <c r="F70" s="3"/>
      <c r="G70" s="3"/>
    </row>
    <row r="71" spans="1:68" s="46" customFormat="1">
      <c r="A71" s="45"/>
      <c r="B71" s="5"/>
      <c r="C71" s="3"/>
      <c r="D71" s="3"/>
      <c r="E71" s="4"/>
      <c r="F71" s="3"/>
      <c r="G71" s="3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</row>
    <row r="72" spans="1:68" s="23" customFormat="1">
      <c r="A72" s="24"/>
      <c r="B72" s="5"/>
      <c r="C72" s="3"/>
      <c r="D72" s="3"/>
      <c r="E72" s="4"/>
      <c r="F72" s="3"/>
      <c r="G72" s="3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</row>
    <row r="73" spans="1:68" s="23" customFormat="1">
      <c r="A73" s="24"/>
      <c r="B73" s="5"/>
      <c r="C73" s="3"/>
      <c r="D73" s="3"/>
      <c r="E73" s="4"/>
      <c r="F73" s="3"/>
      <c r="G73" s="3"/>
      <c r="H73" s="55"/>
      <c r="I73" s="55"/>
      <c r="J73" s="55"/>
      <c r="K73" s="55"/>
      <c r="L73" s="56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</row>
    <row r="74" spans="1:68" s="23" customFormat="1">
      <c r="A74" s="24"/>
      <c r="B74" s="5"/>
      <c r="C74" s="3"/>
      <c r="D74" s="3"/>
      <c r="E74" s="4"/>
      <c r="F74" s="3"/>
      <c r="G74" s="3"/>
      <c r="H74" s="55"/>
      <c r="I74" s="55"/>
      <c r="J74" s="55"/>
      <c r="K74" s="55"/>
      <c r="L74" s="56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</row>
    <row r="75" spans="1:68">
      <c r="A75" s="6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</row>
    <row r="76" spans="1:68">
      <c r="A76" s="6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</row>
    <row r="77" spans="1:68">
      <c r="A77" s="6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</row>
    <row r="78" spans="1:68" s="23" customFormat="1" ht="14.25" customHeight="1">
      <c r="A78" s="24"/>
      <c r="B78" s="5"/>
      <c r="C78" s="3"/>
      <c r="D78" s="3"/>
      <c r="E78" s="4"/>
      <c r="F78" s="3"/>
      <c r="G78" s="3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</row>
    <row r="79" spans="1:68" s="23" customFormat="1" ht="14.25" customHeight="1">
      <c r="A79" s="24"/>
      <c r="B79" s="5"/>
      <c r="C79" s="3"/>
      <c r="D79" s="3"/>
      <c r="E79" s="4"/>
      <c r="F79" s="3"/>
      <c r="G79" s="3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</row>
    <row r="80" spans="1:68" ht="14.25" customHeight="1">
      <c r="A80" s="6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</row>
    <row r="81" spans="1:68" ht="14.25" customHeight="1">
      <c r="A81" s="6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</row>
    <row r="82" spans="1:68">
      <c r="A82" s="6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</row>
    <row r="83" spans="1:68">
      <c r="A83" s="6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</row>
    <row r="84" spans="1:68" s="44" customFormat="1">
      <c r="A84" s="43"/>
      <c r="B84" s="5"/>
      <c r="C84" s="3"/>
      <c r="D84" s="3"/>
      <c r="E84" s="4"/>
      <c r="F84" s="3"/>
      <c r="G84" s="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</row>
    <row r="85" spans="1:68">
      <c r="A85" s="6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</row>
    <row r="86" spans="1:68" ht="14.25" customHeight="1">
      <c r="A86" s="6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</row>
    <row r="87" spans="1:68" ht="14.25" customHeight="1">
      <c r="A87" s="6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</row>
    <row r="88" spans="1:68">
      <c r="A88" s="6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</row>
    <row r="89" spans="1:68">
      <c r="A89" s="6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</row>
    <row r="90" spans="1:68">
      <c r="A90" s="6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</row>
    <row r="91" spans="1:68">
      <c r="A91" s="6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</row>
    <row r="92" spans="1:68">
      <c r="A92" s="6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</row>
    <row r="93" spans="1:68">
      <c r="A93" s="6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</row>
    <row r="94" spans="1:68">
      <c r="A94" s="6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</row>
    <row r="95" spans="1:68">
      <c r="A95" s="6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</row>
    <row r="96" spans="1:68">
      <c r="A96" s="6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</row>
    <row r="97" spans="1:62">
      <c r="A97" s="6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</row>
    <row r="98" spans="1:62">
      <c r="A98" s="6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</row>
    <row r="99" spans="1:62">
      <c r="A99" s="6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</row>
    <row r="100" spans="1:62">
      <c r="A100" s="6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</row>
    <row r="101" spans="1:62">
      <c r="A101" s="6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</row>
    <row r="102" spans="1:62">
      <c r="A102" s="6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</row>
    <row r="103" spans="1:62">
      <c r="A103" s="6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</row>
    <row r="104" spans="1:62">
      <c r="A104" s="6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</row>
    <row r="105" spans="1:62">
      <c r="A105" s="6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</row>
    <row r="106" spans="1:62">
      <c r="A106" s="6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</row>
    <row r="107" spans="1:62" s="44" customFormat="1">
      <c r="A107" s="43"/>
      <c r="B107" s="5"/>
      <c r="C107" s="3"/>
      <c r="D107" s="3"/>
      <c r="E107" s="4"/>
      <c r="F107" s="3"/>
      <c r="G107" s="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1:62">
      <c r="A108" s="6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</row>
    <row r="109" spans="1:62">
      <c r="A109" s="6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</row>
    <row r="110" spans="1:62">
      <c r="A110" s="6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</row>
    <row r="111" spans="1:62" ht="14.25" customHeight="1">
      <c r="A111" s="6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</row>
    <row r="112" spans="1:62">
      <c r="A112" s="6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</row>
    <row r="113" spans="1:62">
      <c r="A113" s="6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</row>
    <row r="114" spans="1:62">
      <c r="A114" s="6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</row>
    <row r="115" spans="1:62">
      <c r="A115" s="6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</row>
    <row r="116" spans="1:62">
      <c r="A116" s="6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</row>
    <row r="117" spans="1:62">
      <c r="A117" s="6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</row>
    <row r="118" spans="1:62">
      <c r="A118" s="6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</row>
    <row r="119" spans="1:62">
      <c r="A119" s="6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</row>
    <row r="120" spans="1:62">
      <c r="A120" s="6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</row>
    <row r="121" spans="1:62">
      <c r="A121" s="6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</row>
    <row r="122" spans="1:62">
      <c r="A122" s="6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</row>
    <row r="123" spans="1:62">
      <c r="A123" s="6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</row>
    <row r="124" spans="1:62">
      <c r="A124" s="6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</row>
    <row r="125" spans="1:62">
      <c r="A125" s="6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</row>
    <row r="126" spans="1:62">
      <c r="A126" s="6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</row>
    <row r="127" spans="1:62">
      <c r="A127" s="6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</row>
    <row r="128" spans="1:62">
      <c r="A128" s="6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</row>
    <row r="129" spans="1:68">
      <c r="A129" s="6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</row>
    <row r="130" spans="1:68">
      <c r="A130" s="6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</row>
    <row r="131" spans="1:68">
      <c r="A131" s="6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</row>
    <row r="132" spans="1:68" s="44" customFormat="1">
      <c r="A132" s="43"/>
      <c r="B132" s="5"/>
      <c r="C132" s="3"/>
      <c r="D132" s="3"/>
      <c r="E132" s="4"/>
      <c r="F132" s="3"/>
      <c r="G132" s="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1:68" s="44" customFormat="1">
      <c r="A133" s="43"/>
      <c r="B133" s="5"/>
      <c r="C133" s="3"/>
      <c r="D133" s="3"/>
      <c r="E133" s="4"/>
      <c r="F133" s="3"/>
      <c r="G133" s="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1:68">
      <c r="A134" s="6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</row>
    <row r="135" spans="1:68" s="44" customFormat="1">
      <c r="A135" s="43"/>
      <c r="B135" s="5"/>
      <c r="C135" s="3"/>
      <c r="D135" s="3"/>
      <c r="E135" s="4"/>
      <c r="F135" s="3"/>
      <c r="G135" s="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1:68" s="44" customFormat="1">
      <c r="A136" s="43"/>
      <c r="B136" s="5"/>
      <c r="C136" s="3"/>
      <c r="D136" s="3"/>
      <c r="E136" s="4"/>
      <c r="F136" s="3"/>
      <c r="G136" s="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1:68" s="44" customFormat="1">
      <c r="A137" s="43"/>
      <c r="B137" s="5"/>
      <c r="C137" s="3"/>
      <c r="D137" s="3"/>
      <c r="E137" s="4"/>
      <c r="F137" s="3"/>
      <c r="G137" s="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1:68" s="44" customFormat="1">
      <c r="A138" s="43"/>
      <c r="B138" s="5"/>
      <c r="C138" s="3"/>
      <c r="D138" s="3"/>
      <c r="E138" s="4"/>
      <c r="F138" s="3"/>
      <c r="G138" s="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1:68">
      <c r="A139" s="6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</row>
    <row r="140" spans="1:68">
      <c r="A140" s="6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</row>
    <row r="141" spans="1:68">
      <c r="A141" s="6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</row>
    <row r="142" spans="1:68">
      <c r="A142" s="6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</row>
    <row r="143" spans="1:68">
      <c r="A143" s="6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</row>
    <row r="144" spans="1:68">
      <c r="A144" s="6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</row>
    <row r="145" spans="1:68">
      <c r="A145" s="6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</row>
    <row r="146" spans="1:68">
      <c r="A146" s="6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</row>
    <row r="147" spans="1:68">
      <c r="A147" s="6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</row>
    <row r="148" spans="1:68">
      <c r="A148" s="6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</row>
    <row r="149" spans="1:68" s="44" customFormat="1">
      <c r="A149" s="43"/>
      <c r="B149" s="5"/>
      <c r="C149" s="3"/>
      <c r="D149" s="3"/>
      <c r="E149" s="4"/>
      <c r="F149" s="3"/>
      <c r="G149" s="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</row>
    <row r="150" spans="1:68" s="44" customFormat="1">
      <c r="A150" s="43"/>
      <c r="B150" s="5"/>
      <c r="C150" s="3"/>
      <c r="D150" s="3"/>
      <c r="E150" s="4"/>
      <c r="F150" s="3"/>
      <c r="G150" s="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</row>
    <row r="151" spans="1:68" s="44" customFormat="1">
      <c r="A151" s="43"/>
      <c r="B151" s="5"/>
      <c r="C151" s="3"/>
      <c r="D151" s="3"/>
      <c r="E151" s="4"/>
      <c r="F151" s="3"/>
      <c r="G151" s="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</row>
    <row r="152" spans="1:68" s="44" customFormat="1">
      <c r="A152" s="43"/>
      <c r="B152" s="5"/>
      <c r="C152" s="3"/>
      <c r="D152" s="3"/>
      <c r="E152" s="4"/>
      <c r="F152" s="3"/>
      <c r="G152" s="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</row>
    <row r="153" spans="1:68" s="44" customFormat="1">
      <c r="A153" s="43"/>
      <c r="B153" s="5"/>
      <c r="C153" s="3"/>
      <c r="D153" s="3"/>
      <c r="E153" s="4"/>
      <c r="F153" s="3"/>
      <c r="G153" s="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</row>
    <row r="154" spans="1:68" s="44" customFormat="1">
      <c r="A154" s="43"/>
      <c r="B154" s="5"/>
      <c r="C154" s="3"/>
      <c r="D154" s="3"/>
      <c r="E154" s="4"/>
      <c r="F154" s="3"/>
      <c r="G154" s="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</row>
    <row r="155" spans="1:68" s="44" customFormat="1">
      <c r="A155" s="43"/>
      <c r="B155" s="5"/>
      <c r="C155" s="3"/>
      <c r="D155" s="3"/>
      <c r="E155" s="4"/>
      <c r="F155" s="3"/>
      <c r="G155" s="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</row>
    <row r="156" spans="1:68" ht="14.25" customHeight="1">
      <c r="A156" s="6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  <c r="BF156" s="55"/>
      <c r="BG156" s="55"/>
      <c r="BH156" s="55"/>
      <c r="BI156" s="55"/>
      <c r="BJ156" s="55"/>
      <c r="BK156" s="55"/>
      <c r="BL156" s="55"/>
      <c r="BM156" s="55"/>
      <c r="BN156" s="55"/>
      <c r="BO156" s="55"/>
      <c r="BP156" s="55"/>
    </row>
    <row r="157" spans="1:68">
      <c r="A157" s="6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</row>
    <row r="158" spans="1:68" s="55" customFormat="1">
      <c r="B158" s="5"/>
      <c r="C158" s="3"/>
      <c r="D158" s="3"/>
      <c r="E158" s="4"/>
      <c r="F158" s="3"/>
      <c r="G158" s="3"/>
    </row>
    <row r="159" spans="1:68" ht="14.25" customHeight="1">
      <c r="A159" s="43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55"/>
      <c r="BE159" s="55"/>
      <c r="BF159" s="55"/>
      <c r="BG159" s="55"/>
      <c r="BH159" s="55"/>
      <c r="BI159" s="55"/>
      <c r="BJ159" s="55"/>
      <c r="BK159" s="55"/>
      <c r="BL159" s="55"/>
      <c r="BM159" s="55"/>
      <c r="BN159" s="55"/>
      <c r="BO159" s="55"/>
      <c r="BP159" s="55"/>
    </row>
    <row r="160" spans="1:68" ht="14.25" customHeight="1">
      <c r="A160" s="6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  <c r="AM160" s="55"/>
      <c r="AN160" s="55"/>
      <c r="AO160" s="55"/>
      <c r="AP160" s="55"/>
      <c r="AQ160" s="55"/>
      <c r="AR160" s="55"/>
      <c r="AS160" s="55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55"/>
      <c r="BE160" s="55"/>
      <c r="BF160" s="55"/>
      <c r="BG160" s="55"/>
      <c r="BH160" s="55"/>
      <c r="BI160" s="55"/>
      <c r="BJ160" s="55"/>
      <c r="BK160" s="55"/>
      <c r="BL160" s="55"/>
      <c r="BM160" s="55"/>
      <c r="BN160" s="55"/>
      <c r="BO160" s="55"/>
      <c r="BP160" s="55"/>
    </row>
    <row r="161" spans="1:68" ht="14.25" customHeight="1">
      <c r="A161" s="6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5"/>
      <c r="AL161" s="55"/>
      <c r="AM161" s="55"/>
      <c r="AN161" s="55"/>
      <c r="AO161" s="55"/>
      <c r="AP161" s="55"/>
      <c r="AQ161" s="55"/>
      <c r="AR161" s="55"/>
      <c r="AS161" s="55"/>
      <c r="AT161" s="55"/>
      <c r="AU161" s="55"/>
      <c r="AV161" s="55"/>
      <c r="AW161" s="55"/>
      <c r="AX161" s="55"/>
      <c r="AY161" s="55"/>
      <c r="AZ161" s="55"/>
      <c r="BA161" s="55"/>
      <c r="BB161" s="55"/>
      <c r="BC161" s="55"/>
      <c r="BD161" s="55"/>
      <c r="BE161" s="55"/>
      <c r="BF161" s="55"/>
      <c r="BG161" s="55"/>
      <c r="BH161" s="55"/>
      <c r="BI161" s="55"/>
      <c r="BJ161" s="55"/>
      <c r="BK161" s="55"/>
      <c r="BL161" s="55"/>
      <c r="BM161" s="55"/>
      <c r="BN161" s="55"/>
      <c r="BO161" s="55"/>
      <c r="BP161" s="55"/>
    </row>
    <row r="162" spans="1:68" ht="14.25" customHeight="1">
      <c r="A162" s="6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  <c r="BF162" s="55"/>
      <c r="BG162" s="55"/>
      <c r="BH162" s="55"/>
      <c r="BI162" s="55"/>
      <c r="BJ162" s="55"/>
      <c r="BK162" s="55"/>
      <c r="BL162" s="55"/>
      <c r="BM162" s="55"/>
      <c r="BN162" s="55"/>
      <c r="BO162" s="55"/>
      <c r="BP162" s="55"/>
    </row>
    <row r="163" spans="1:68" ht="14.25" customHeight="1">
      <c r="A163" s="6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  <c r="BF163" s="55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</row>
    <row r="164" spans="1:68">
      <c r="A164" s="6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5"/>
      <c r="BK164" s="55"/>
      <c r="BL164" s="55"/>
      <c r="BM164" s="55"/>
      <c r="BN164" s="55"/>
      <c r="BO164" s="55"/>
      <c r="BP164" s="55"/>
    </row>
    <row r="165" spans="1:68" s="55" customFormat="1">
      <c r="B165" s="5"/>
      <c r="C165" s="3"/>
      <c r="D165" s="3"/>
      <c r="E165" s="4"/>
      <c r="F165" s="3"/>
      <c r="G165" s="3"/>
      <c r="H165" s="47"/>
    </row>
    <row r="166" spans="1:68" s="55" customFormat="1">
      <c r="B166" s="5"/>
      <c r="C166" s="3"/>
      <c r="D166" s="3"/>
      <c r="E166" s="4"/>
      <c r="F166" s="3"/>
      <c r="G166" s="3"/>
      <c r="H166" s="47"/>
    </row>
    <row r="167" spans="1:68" s="55" customFormat="1">
      <c r="B167" s="5"/>
      <c r="C167" s="3"/>
      <c r="D167" s="3"/>
      <c r="E167" s="4"/>
      <c r="F167" s="3"/>
      <c r="G167" s="3"/>
      <c r="H167" s="47"/>
    </row>
    <row r="168" spans="1:68" s="55" customFormat="1">
      <c r="B168" s="5"/>
      <c r="C168" s="3"/>
      <c r="D168" s="3"/>
      <c r="E168" s="4"/>
      <c r="F168" s="3"/>
      <c r="G168" s="3"/>
      <c r="H168" s="47"/>
      <c r="I168" s="55" t="s">
        <v>18</v>
      </c>
    </row>
    <row r="169" spans="1:68" s="55" customFormat="1">
      <c r="B169" s="5"/>
      <c r="C169" s="3"/>
      <c r="D169" s="3"/>
      <c r="E169" s="4"/>
      <c r="F169" s="3"/>
      <c r="G169" s="3"/>
      <c r="H169" s="47"/>
      <c r="I169" s="47"/>
      <c r="J169" s="47"/>
    </row>
    <row r="170" spans="1:68" s="55" customFormat="1" ht="14.25" customHeight="1">
      <c r="B170" s="5"/>
      <c r="C170" s="3"/>
      <c r="D170" s="3"/>
      <c r="E170" s="4"/>
      <c r="F170" s="3"/>
      <c r="G170" s="3"/>
      <c r="H170" s="47"/>
    </row>
    <row r="171" spans="1:68">
      <c r="A171" s="6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  <c r="BF171" s="55"/>
      <c r="BG171" s="55"/>
      <c r="BH171" s="55"/>
      <c r="BI171" s="55"/>
      <c r="BJ171" s="55"/>
      <c r="BK171" s="55"/>
      <c r="BL171" s="55"/>
      <c r="BM171" s="55"/>
      <c r="BN171" s="55"/>
      <c r="BO171" s="55"/>
      <c r="BP171" s="55"/>
    </row>
    <row r="172" spans="1:68">
      <c r="A172" s="6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  <c r="AM172" s="55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</row>
    <row r="173" spans="1:68"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  <c r="BF173" s="55"/>
      <c r="BG173" s="55"/>
      <c r="BH173" s="55"/>
      <c r="BI173" s="55"/>
      <c r="BJ173" s="55"/>
      <c r="BK173" s="55"/>
      <c r="BL173" s="55"/>
      <c r="BM173" s="55"/>
      <c r="BN173" s="55"/>
      <c r="BO173" s="55"/>
      <c r="BP173" s="55"/>
    </row>
    <row r="174" spans="1:68"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  <c r="BF174" s="55"/>
      <c r="BG174" s="55"/>
      <c r="BH174" s="55"/>
      <c r="BI174" s="55"/>
      <c r="BJ174" s="55"/>
      <c r="BK174" s="55"/>
      <c r="BL174" s="55"/>
      <c r="BM174" s="55"/>
      <c r="BN174" s="55"/>
      <c r="BO174" s="55"/>
      <c r="BP174" s="55"/>
    </row>
    <row r="175" spans="1:68"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  <c r="BF175" s="55"/>
      <c r="BG175" s="55"/>
      <c r="BH175" s="55"/>
      <c r="BI175" s="55"/>
      <c r="BJ175" s="55"/>
      <c r="BK175" s="55"/>
      <c r="BL175" s="55"/>
      <c r="BM175" s="55"/>
      <c r="BN175" s="55"/>
      <c r="BO175" s="55"/>
      <c r="BP175" s="55"/>
    </row>
    <row r="176" spans="1:68"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5"/>
      <c r="BK176" s="55"/>
      <c r="BL176" s="55"/>
      <c r="BM176" s="55"/>
      <c r="BN176" s="55"/>
      <c r="BO176" s="55"/>
      <c r="BP176" s="55"/>
    </row>
    <row r="177" spans="8:68"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  <c r="BF177" s="55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</row>
    <row r="178" spans="8:68"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</row>
    <row r="179" spans="8:68"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5"/>
      <c r="AN179" s="55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5"/>
      <c r="BK179" s="55"/>
      <c r="BL179" s="55"/>
      <c r="BM179" s="55"/>
      <c r="BN179" s="55"/>
      <c r="BO179" s="55"/>
      <c r="BP179" s="55"/>
    </row>
    <row r="180" spans="8:68"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5"/>
      <c r="AL180" s="55"/>
      <c r="AM180" s="55"/>
      <c r="AN180" s="55"/>
      <c r="AO180" s="55"/>
      <c r="AP180" s="55"/>
      <c r="AQ180" s="55"/>
      <c r="AR180" s="55"/>
      <c r="AS180" s="55"/>
      <c r="AT180" s="55"/>
      <c r="AU180" s="55"/>
      <c r="AV180" s="55"/>
      <c r="AW180" s="55"/>
      <c r="AX180" s="55"/>
      <c r="AY180" s="55"/>
      <c r="AZ180" s="55"/>
      <c r="BA180" s="55"/>
      <c r="BB180" s="55"/>
      <c r="BC180" s="55"/>
      <c r="BD180" s="55"/>
      <c r="BE180" s="55"/>
      <c r="BF180" s="55"/>
      <c r="BG180" s="55"/>
      <c r="BH180" s="55"/>
      <c r="BI180" s="55"/>
      <c r="BJ180" s="55"/>
      <c r="BK180" s="55"/>
      <c r="BL180" s="55"/>
      <c r="BM180" s="55"/>
      <c r="BN180" s="55"/>
      <c r="BO180" s="55"/>
      <c r="BP180" s="55"/>
    </row>
    <row r="181" spans="8:68"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</row>
    <row r="182" spans="8:68"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  <c r="BA182" s="55"/>
      <c r="BB182" s="55"/>
      <c r="BC182" s="55"/>
      <c r="BD182" s="55"/>
      <c r="BE182" s="55"/>
      <c r="BF182" s="55"/>
      <c r="BG182" s="55"/>
      <c r="BH182" s="55"/>
      <c r="BI182" s="55"/>
      <c r="BJ182" s="55"/>
      <c r="BK182" s="55"/>
      <c r="BL182" s="55"/>
      <c r="BM182" s="55"/>
      <c r="BN182" s="55"/>
      <c r="BO182" s="55"/>
      <c r="BP182" s="55"/>
    </row>
    <row r="183" spans="8:68"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5"/>
      <c r="AZ183" s="55"/>
      <c r="BA183" s="55"/>
      <c r="BB183" s="55"/>
      <c r="BC183" s="55"/>
      <c r="BD183" s="55"/>
      <c r="BE183" s="55"/>
      <c r="BF183" s="55"/>
      <c r="BG183" s="55"/>
      <c r="BH183" s="55"/>
      <c r="BI183" s="55"/>
      <c r="BJ183" s="55"/>
      <c r="BK183" s="55"/>
      <c r="BL183" s="55"/>
      <c r="BM183" s="55"/>
      <c r="BN183" s="55"/>
      <c r="BO183" s="55"/>
      <c r="BP183" s="55"/>
    </row>
    <row r="184" spans="8:68"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  <c r="AM184" s="55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</row>
    <row r="185" spans="8:68"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  <c r="AM185" s="55"/>
      <c r="AN185" s="55"/>
      <c r="AO185" s="55"/>
      <c r="AP185" s="55"/>
      <c r="AQ185" s="55"/>
      <c r="AR185" s="55"/>
      <c r="AS185" s="55"/>
      <c r="AT185" s="55"/>
      <c r="AU185" s="55"/>
      <c r="AV185" s="55"/>
      <c r="AW185" s="55"/>
      <c r="AX185" s="55"/>
      <c r="AY185" s="55"/>
      <c r="AZ185" s="55"/>
      <c r="BA185" s="55"/>
      <c r="BB185" s="55"/>
      <c r="BC185" s="55"/>
      <c r="BD185" s="55"/>
      <c r="BE185" s="55"/>
      <c r="BF185" s="55"/>
      <c r="BG185" s="55"/>
      <c r="BH185" s="55"/>
      <c r="BI185" s="55"/>
      <c r="BJ185" s="55"/>
      <c r="BK185" s="55"/>
      <c r="BL185" s="55"/>
      <c r="BM185" s="55"/>
      <c r="BN185" s="55"/>
      <c r="BO185" s="55"/>
      <c r="BP185" s="55"/>
    </row>
    <row r="186" spans="8:68"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  <c r="AM186" s="55"/>
      <c r="AN186" s="55"/>
      <c r="AO186" s="55"/>
      <c r="AP186" s="55"/>
      <c r="AQ186" s="55"/>
      <c r="AR186" s="55"/>
      <c r="AS186" s="55"/>
      <c r="AT186" s="55"/>
      <c r="AU186" s="55"/>
      <c r="AV186" s="55"/>
      <c r="AW186" s="55"/>
      <c r="AX186" s="55"/>
      <c r="AY186" s="55"/>
      <c r="AZ186" s="55"/>
      <c r="BA186" s="55"/>
      <c r="BB186" s="55"/>
      <c r="BC186" s="55"/>
      <c r="BD186" s="55"/>
      <c r="BE186" s="55"/>
      <c r="BF186" s="55"/>
      <c r="BG186" s="55"/>
      <c r="BH186" s="55"/>
      <c r="BI186" s="55"/>
      <c r="BJ186" s="55"/>
      <c r="BK186" s="55"/>
      <c r="BL186" s="55"/>
      <c r="BM186" s="55"/>
      <c r="BN186" s="55"/>
      <c r="BO186" s="55"/>
      <c r="BP186" s="55"/>
    </row>
    <row r="187" spans="8:68"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  <c r="AM187" s="55"/>
      <c r="AN187" s="55"/>
      <c r="AO187" s="55"/>
      <c r="AP187" s="55"/>
      <c r="AQ187" s="55"/>
      <c r="AR187" s="55"/>
      <c r="AS187" s="55"/>
      <c r="AT187" s="55"/>
      <c r="AU187" s="55"/>
      <c r="AV187" s="55"/>
      <c r="AW187" s="55"/>
      <c r="AX187" s="55"/>
      <c r="AY187" s="55"/>
      <c r="AZ187" s="55"/>
      <c r="BA187" s="55"/>
      <c r="BB187" s="55"/>
      <c r="BC187" s="55"/>
      <c r="BD187" s="55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5"/>
      <c r="BP187" s="55"/>
    </row>
    <row r="188" spans="8:68"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5"/>
      <c r="AL188" s="55"/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  <c r="BA188" s="55"/>
      <c r="BB188" s="55"/>
      <c r="BC188" s="55"/>
      <c r="BD188" s="55"/>
      <c r="BE188" s="55"/>
      <c r="BF188" s="55"/>
      <c r="BG188" s="55"/>
      <c r="BH188" s="55"/>
      <c r="BI188" s="55"/>
      <c r="BJ188" s="55"/>
      <c r="BK188" s="55"/>
      <c r="BL188" s="55"/>
      <c r="BM188" s="55"/>
      <c r="BN188" s="55"/>
      <c r="BO188" s="55"/>
      <c r="BP188" s="55"/>
    </row>
    <row r="189" spans="8:68"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5"/>
      <c r="AL189" s="55"/>
      <c r="AM189" s="55"/>
      <c r="AN189" s="55"/>
      <c r="AO189" s="55"/>
      <c r="AP189" s="55"/>
      <c r="AQ189" s="55"/>
      <c r="AR189" s="55"/>
      <c r="AS189" s="55"/>
      <c r="AT189" s="55"/>
      <c r="AU189" s="55"/>
      <c r="AV189" s="55"/>
      <c r="AW189" s="55"/>
      <c r="AX189" s="55"/>
      <c r="AY189" s="55"/>
      <c r="AZ189" s="55"/>
      <c r="BA189" s="55"/>
      <c r="BB189" s="55"/>
      <c r="BC189" s="55"/>
      <c r="BD189" s="55"/>
      <c r="BE189" s="55"/>
      <c r="BF189" s="55"/>
      <c r="BG189" s="55"/>
      <c r="BH189" s="55"/>
      <c r="BI189" s="55"/>
      <c r="BJ189" s="55"/>
      <c r="BK189" s="55"/>
      <c r="BL189" s="55"/>
      <c r="BM189" s="55"/>
      <c r="BN189" s="55"/>
      <c r="BO189" s="55"/>
      <c r="BP189" s="55"/>
    </row>
    <row r="190" spans="8:68"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55"/>
      <c r="AL190" s="55"/>
      <c r="AM190" s="55"/>
      <c r="AN190" s="55"/>
      <c r="AO190" s="55"/>
      <c r="AP190" s="55"/>
      <c r="AQ190" s="55"/>
      <c r="AR190" s="55"/>
      <c r="AS190" s="55"/>
      <c r="AT190" s="55"/>
      <c r="AU190" s="55"/>
      <c r="AV190" s="55"/>
      <c r="AW190" s="55"/>
      <c r="AX190" s="55"/>
      <c r="AY190" s="55"/>
      <c r="AZ190" s="55"/>
      <c r="BA190" s="55"/>
      <c r="BB190" s="55"/>
      <c r="BC190" s="55"/>
      <c r="BD190" s="55"/>
      <c r="BE190" s="55"/>
      <c r="BF190" s="55"/>
      <c r="BG190" s="55"/>
      <c r="BH190" s="55"/>
      <c r="BI190" s="55"/>
      <c r="BJ190" s="55"/>
      <c r="BK190" s="55"/>
      <c r="BL190" s="55"/>
      <c r="BM190" s="55"/>
      <c r="BN190" s="55"/>
      <c r="BO190" s="55"/>
      <c r="BP190" s="55"/>
    </row>
    <row r="191" spans="8:68"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  <c r="AK191" s="55"/>
      <c r="AL191" s="55"/>
      <c r="AM191" s="55"/>
      <c r="AN191" s="55"/>
      <c r="AO191" s="55"/>
      <c r="AP191" s="55"/>
      <c r="AQ191" s="55"/>
      <c r="AR191" s="55"/>
      <c r="AS191" s="55"/>
      <c r="AT191" s="55"/>
      <c r="AU191" s="55"/>
      <c r="AV191" s="55"/>
      <c r="AW191" s="55"/>
      <c r="AX191" s="55"/>
      <c r="AY191" s="55"/>
      <c r="AZ191" s="55"/>
      <c r="BA191" s="55"/>
      <c r="BB191" s="55"/>
      <c r="BC191" s="55"/>
      <c r="BD191" s="55"/>
      <c r="BE191" s="55"/>
      <c r="BF191" s="55"/>
      <c r="BG191" s="55"/>
      <c r="BH191" s="55"/>
      <c r="BI191" s="55"/>
      <c r="BJ191" s="55"/>
      <c r="BK191" s="55"/>
      <c r="BL191" s="55"/>
      <c r="BM191" s="55"/>
      <c r="BN191" s="55"/>
      <c r="BO191" s="55"/>
      <c r="BP191" s="55"/>
    </row>
    <row r="192" spans="8:68"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  <c r="AM192" s="55"/>
      <c r="AN192" s="55"/>
      <c r="AO192" s="55"/>
      <c r="AP192" s="55"/>
      <c r="AQ192" s="55"/>
      <c r="AR192" s="55"/>
      <c r="AS192" s="55"/>
      <c r="AT192" s="55"/>
      <c r="AU192" s="55"/>
      <c r="AV192" s="55"/>
      <c r="AW192" s="55"/>
      <c r="AX192" s="55"/>
      <c r="AY192" s="55"/>
      <c r="AZ192" s="55"/>
      <c r="BA192" s="55"/>
      <c r="BB192" s="55"/>
      <c r="BC192" s="55"/>
      <c r="BD192" s="55"/>
      <c r="BE192" s="55"/>
      <c r="BF192" s="55"/>
      <c r="BG192" s="55"/>
      <c r="BH192" s="55"/>
      <c r="BI192" s="55"/>
      <c r="BJ192" s="55"/>
      <c r="BK192" s="55"/>
      <c r="BL192" s="55"/>
      <c r="BM192" s="55"/>
      <c r="BN192" s="55"/>
      <c r="BO192" s="55"/>
      <c r="BP192" s="55"/>
    </row>
    <row r="193" spans="8:68"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  <c r="BN193" s="55"/>
      <c r="BO193" s="55"/>
      <c r="BP193" s="55"/>
    </row>
    <row r="194" spans="8:68"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  <c r="AR194" s="55"/>
      <c r="AS194" s="55"/>
      <c r="AT194" s="55"/>
      <c r="AU194" s="55"/>
      <c r="AV194" s="55"/>
      <c r="AW194" s="55"/>
      <c r="AX194" s="55"/>
      <c r="AY194" s="55"/>
      <c r="AZ194" s="55"/>
      <c r="BA194" s="55"/>
      <c r="BB194" s="55"/>
      <c r="BC194" s="55"/>
      <c r="BD194" s="55"/>
      <c r="BE194" s="55"/>
      <c r="BF194" s="55"/>
      <c r="BG194" s="55"/>
      <c r="BH194" s="55"/>
      <c r="BI194" s="55"/>
      <c r="BJ194" s="55"/>
      <c r="BK194" s="55"/>
      <c r="BL194" s="55"/>
      <c r="BM194" s="55"/>
      <c r="BN194" s="55"/>
      <c r="BO194" s="55"/>
      <c r="BP194" s="55"/>
    </row>
    <row r="195" spans="8:68"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  <c r="AM195" s="55"/>
      <c r="AN195" s="55"/>
      <c r="AO195" s="55"/>
      <c r="AP195" s="55"/>
      <c r="AQ195" s="55"/>
      <c r="AR195" s="55"/>
      <c r="AS195" s="55"/>
      <c r="AT195" s="55"/>
      <c r="AU195" s="55"/>
      <c r="AV195" s="55"/>
      <c r="AW195" s="55"/>
      <c r="AX195" s="55"/>
      <c r="AY195" s="55"/>
      <c r="AZ195" s="55"/>
      <c r="BA195" s="55"/>
      <c r="BB195" s="55"/>
      <c r="BC195" s="55"/>
      <c r="BD195" s="55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5"/>
      <c r="BP195" s="55"/>
    </row>
    <row r="196" spans="8:68"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  <c r="AM196" s="55"/>
      <c r="AN196" s="55"/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55"/>
      <c r="BO196" s="55"/>
      <c r="BP196" s="55"/>
    </row>
    <row r="197" spans="8:68"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  <c r="AM197" s="55"/>
      <c r="AN197" s="55"/>
      <c r="AO197" s="55"/>
      <c r="AP197" s="55"/>
      <c r="AQ197" s="55"/>
      <c r="AR197" s="55"/>
      <c r="AS197" s="55"/>
      <c r="AT197" s="55"/>
      <c r="AU197" s="55"/>
      <c r="AV197" s="55"/>
      <c r="AW197" s="55"/>
      <c r="AX197" s="55"/>
      <c r="AY197" s="55"/>
      <c r="AZ197" s="55"/>
      <c r="BA197" s="55"/>
      <c r="BB197" s="55"/>
      <c r="BC197" s="55"/>
      <c r="BD197" s="55"/>
      <c r="BE197" s="55"/>
      <c r="BF197" s="55"/>
      <c r="BG197" s="55"/>
      <c r="BH197" s="55"/>
      <c r="BI197" s="55"/>
      <c r="BJ197" s="55"/>
      <c r="BK197" s="55"/>
      <c r="BL197" s="55"/>
      <c r="BM197" s="55"/>
      <c r="BN197" s="55"/>
      <c r="BO197" s="55"/>
      <c r="BP197" s="55"/>
    </row>
    <row r="198" spans="8:68"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 s="55"/>
      <c r="AL198" s="55"/>
      <c r="AM198" s="55"/>
      <c r="AN198" s="55"/>
      <c r="AO198" s="55"/>
      <c r="AP198" s="55"/>
      <c r="AQ198" s="55"/>
      <c r="AR198" s="55"/>
      <c r="AS198" s="55"/>
      <c r="AT198" s="55"/>
      <c r="AU198" s="55"/>
      <c r="AV198" s="55"/>
      <c r="AW198" s="55"/>
      <c r="AX198" s="55"/>
      <c r="AY198" s="55"/>
      <c r="AZ198" s="55"/>
      <c r="BA198" s="55"/>
      <c r="BB198" s="55"/>
      <c r="BC198" s="55"/>
      <c r="BD198" s="55"/>
      <c r="BE198" s="55"/>
      <c r="BF198" s="55"/>
      <c r="BG198" s="55"/>
      <c r="BH198" s="55"/>
      <c r="BI198" s="55"/>
      <c r="BJ198" s="55"/>
      <c r="BK198" s="55"/>
      <c r="BL198" s="55"/>
      <c r="BM198" s="55"/>
      <c r="BN198" s="55"/>
      <c r="BO198" s="55"/>
      <c r="BP198" s="55"/>
    </row>
    <row r="199" spans="8:68"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  <c r="AN199" s="55"/>
      <c r="AO199" s="55"/>
      <c r="AP199" s="55"/>
      <c r="AQ199" s="55"/>
      <c r="AR199" s="55"/>
      <c r="AS199" s="55"/>
      <c r="AT199" s="55"/>
      <c r="AU199" s="55"/>
      <c r="AV199" s="55"/>
      <c r="AW199" s="55"/>
      <c r="AX199" s="55"/>
      <c r="AY199" s="55"/>
      <c r="AZ199" s="55"/>
      <c r="BA199" s="55"/>
      <c r="BB199" s="55"/>
      <c r="BC199" s="55"/>
      <c r="BD199" s="55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5"/>
      <c r="BP199" s="55"/>
    </row>
    <row r="200" spans="8:68"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 s="55"/>
      <c r="AL200" s="55"/>
      <c r="AM200" s="55"/>
      <c r="AN200" s="55"/>
      <c r="AO200" s="55"/>
      <c r="AP200" s="55"/>
      <c r="AQ200" s="55"/>
      <c r="AR200" s="55"/>
      <c r="AS200" s="55"/>
      <c r="AT200" s="55"/>
      <c r="AU200" s="55"/>
      <c r="AV200" s="55"/>
      <c r="AW200" s="55"/>
      <c r="AX200" s="55"/>
      <c r="AY200" s="55"/>
      <c r="AZ200" s="55"/>
      <c r="BA200" s="55"/>
      <c r="BB200" s="55"/>
      <c r="BC200" s="55"/>
      <c r="BD200" s="55"/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5"/>
      <c r="BP200" s="55"/>
    </row>
    <row r="201" spans="8:68"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  <c r="AR201" s="55"/>
      <c r="AS201" s="55"/>
      <c r="AT201" s="55"/>
      <c r="AU201" s="55"/>
      <c r="AV201" s="55"/>
      <c r="AW201" s="55"/>
      <c r="AX201" s="55"/>
      <c r="AY201" s="55"/>
      <c r="AZ201" s="55"/>
      <c r="BA201" s="55"/>
      <c r="BB201" s="55"/>
      <c r="BC201" s="55"/>
      <c r="BD201" s="55"/>
      <c r="BE201" s="55"/>
      <c r="BF201" s="55"/>
      <c r="BG201" s="55"/>
      <c r="BH201" s="55"/>
      <c r="BI201" s="55"/>
      <c r="BJ201" s="55"/>
      <c r="BK201" s="55"/>
      <c r="BL201" s="55"/>
      <c r="BM201" s="55"/>
      <c r="BN201" s="55"/>
      <c r="BO201" s="55"/>
      <c r="BP201" s="55"/>
    </row>
    <row r="202" spans="8:68"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 s="55"/>
      <c r="AL202" s="55"/>
      <c r="AM202" s="55"/>
      <c r="AN202" s="55"/>
      <c r="AO202" s="55"/>
      <c r="AP202" s="55"/>
      <c r="AQ202" s="55"/>
      <c r="AR202" s="55"/>
      <c r="AS202" s="55"/>
      <c r="AT202" s="55"/>
      <c r="AU202" s="55"/>
      <c r="AV202" s="55"/>
      <c r="AW202" s="55"/>
      <c r="AX202" s="55"/>
      <c r="AY202" s="55"/>
      <c r="AZ202" s="55"/>
      <c r="BA202" s="55"/>
      <c r="BB202" s="55"/>
      <c r="BC202" s="55"/>
      <c r="BD202" s="55"/>
      <c r="BE202" s="55"/>
      <c r="BF202" s="55"/>
      <c r="BG202" s="55"/>
      <c r="BH202" s="55"/>
      <c r="BI202" s="55"/>
      <c r="BJ202" s="55"/>
      <c r="BK202" s="55"/>
      <c r="BL202" s="55"/>
      <c r="BM202" s="55"/>
      <c r="BN202" s="55"/>
      <c r="BO202" s="55"/>
      <c r="BP202" s="55"/>
    </row>
    <row r="203" spans="8:68"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 s="55"/>
      <c r="AL203" s="55"/>
      <c r="AM203" s="55"/>
      <c r="AN203" s="55"/>
      <c r="AO203" s="55"/>
      <c r="AP203" s="55"/>
      <c r="AQ203" s="55"/>
      <c r="AR203" s="55"/>
      <c r="AS203" s="55"/>
      <c r="AT203" s="55"/>
      <c r="AU203" s="55"/>
      <c r="AV203" s="55"/>
      <c r="AW203" s="55"/>
      <c r="AX203" s="55"/>
      <c r="AY203" s="55"/>
      <c r="AZ203" s="55"/>
      <c r="BA203" s="55"/>
      <c r="BB203" s="55"/>
      <c r="BC203" s="55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  <c r="BN203" s="55"/>
      <c r="BO203" s="55"/>
      <c r="BP203" s="55"/>
    </row>
    <row r="204" spans="8:68"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  <c r="AM204" s="55"/>
      <c r="AN204" s="55"/>
      <c r="AO204" s="55"/>
      <c r="AP204" s="55"/>
      <c r="AQ204" s="55"/>
      <c r="AR204" s="55"/>
      <c r="AS204" s="55"/>
      <c r="AT204" s="55"/>
      <c r="AU204" s="55"/>
      <c r="AV204" s="55"/>
      <c r="AW204" s="55"/>
      <c r="AX204" s="55"/>
      <c r="AY204" s="55"/>
      <c r="AZ204" s="55"/>
      <c r="BA204" s="55"/>
      <c r="BB204" s="55"/>
      <c r="BC204" s="55"/>
      <c r="BD204" s="55"/>
      <c r="BE204" s="55"/>
      <c r="BF204" s="55"/>
      <c r="BG204" s="55"/>
      <c r="BH204" s="55"/>
      <c r="BI204" s="55"/>
      <c r="BJ204" s="55"/>
      <c r="BK204" s="55"/>
      <c r="BL204" s="55"/>
      <c r="BM204" s="55"/>
      <c r="BN204" s="55"/>
      <c r="BO204" s="55"/>
      <c r="BP204" s="55"/>
    </row>
    <row r="205" spans="8:68"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  <c r="AM205" s="55"/>
      <c r="AN205" s="55"/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55"/>
      <c r="BC205" s="55"/>
      <c r="BD205" s="55"/>
      <c r="BE205" s="55"/>
      <c r="BF205" s="55"/>
      <c r="BG205" s="55"/>
      <c r="BH205" s="55"/>
      <c r="BI205" s="55"/>
      <c r="BJ205" s="55"/>
      <c r="BK205" s="55"/>
      <c r="BL205" s="55"/>
      <c r="BM205" s="55"/>
      <c r="BN205" s="55"/>
      <c r="BO205" s="55"/>
      <c r="BP205" s="55"/>
    </row>
    <row r="206" spans="8:68"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  <c r="AM206" s="55"/>
      <c r="AN206" s="55"/>
      <c r="AO206" s="55"/>
      <c r="AP206" s="55"/>
      <c r="AQ206" s="55"/>
      <c r="AR206" s="55"/>
      <c r="AS206" s="55"/>
      <c r="AT206" s="55"/>
      <c r="AU206" s="55"/>
      <c r="AV206" s="55"/>
      <c r="AW206" s="55"/>
      <c r="AX206" s="55"/>
      <c r="AY206" s="55"/>
      <c r="AZ206" s="55"/>
      <c r="BA206" s="55"/>
      <c r="BB206" s="55"/>
      <c r="BC206" s="55"/>
      <c r="BD206" s="55"/>
      <c r="BE206" s="55"/>
      <c r="BF206" s="55"/>
      <c r="BG206" s="55"/>
      <c r="BH206" s="55"/>
      <c r="BI206" s="55"/>
      <c r="BJ206" s="55"/>
      <c r="BK206" s="55"/>
      <c r="BL206" s="55"/>
      <c r="BM206" s="55"/>
      <c r="BN206" s="55"/>
      <c r="BO206" s="55"/>
      <c r="BP206" s="55"/>
    </row>
    <row r="207" spans="8:68"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  <c r="AM207" s="55"/>
      <c r="AN207" s="55"/>
      <c r="AO207" s="55"/>
      <c r="AP207" s="55"/>
      <c r="AQ207" s="55"/>
      <c r="AR207" s="55"/>
      <c r="AS207" s="55"/>
      <c r="AT207" s="55"/>
      <c r="AU207" s="55"/>
      <c r="AV207" s="55"/>
      <c r="AW207" s="55"/>
      <c r="AX207" s="55"/>
      <c r="AY207" s="55"/>
      <c r="AZ207" s="55"/>
      <c r="BA207" s="55"/>
      <c r="BB207" s="55"/>
      <c r="BC207" s="55"/>
      <c r="BD207" s="55"/>
      <c r="BE207" s="55"/>
      <c r="BF207" s="55"/>
      <c r="BG207" s="55"/>
      <c r="BH207" s="55"/>
      <c r="BI207" s="55"/>
      <c r="BJ207" s="55"/>
      <c r="BK207" s="55"/>
      <c r="BL207" s="55"/>
      <c r="BM207" s="55"/>
      <c r="BN207" s="55"/>
      <c r="BO207" s="55"/>
      <c r="BP207" s="55"/>
    </row>
    <row r="208" spans="8:68"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  <c r="AM208" s="55"/>
      <c r="AN208" s="55"/>
      <c r="AO208" s="55"/>
      <c r="AP208" s="55"/>
      <c r="AQ208" s="55"/>
      <c r="AR208" s="55"/>
      <c r="AS208" s="55"/>
      <c r="AT208" s="55"/>
      <c r="AU208" s="55"/>
      <c r="AV208" s="55"/>
      <c r="AW208" s="55"/>
      <c r="AX208" s="55"/>
      <c r="AY208" s="55"/>
      <c r="AZ208" s="55"/>
      <c r="BA208" s="55"/>
      <c r="BB208" s="55"/>
      <c r="BC208" s="55"/>
      <c r="BD208" s="55"/>
      <c r="BE208" s="55"/>
      <c r="BF208" s="55"/>
      <c r="BG208" s="55"/>
      <c r="BH208" s="55"/>
      <c r="BI208" s="55"/>
      <c r="BJ208" s="55"/>
      <c r="BK208" s="55"/>
      <c r="BL208" s="55"/>
      <c r="BM208" s="55"/>
      <c r="BN208" s="55"/>
      <c r="BO208" s="55"/>
      <c r="BP208" s="55"/>
    </row>
    <row r="209" spans="8:68"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  <c r="BA209" s="55"/>
      <c r="BB209" s="55"/>
      <c r="BC209" s="55"/>
      <c r="BD209" s="55"/>
      <c r="BE209" s="55"/>
      <c r="BF209" s="55"/>
      <c r="BG209" s="55"/>
      <c r="BH209" s="55"/>
      <c r="BI209" s="55"/>
      <c r="BJ209" s="55"/>
      <c r="BK209" s="55"/>
      <c r="BL209" s="55"/>
      <c r="BM209" s="55"/>
      <c r="BN209" s="55"/>
      <c r="BO209" s="55"/>
      <c r="BP209" s="55"/>
    </row>
    <row r="210" spans="8:68"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  <c r="AM210" s="55"/>
      <c r="AN210" s="55"/>
      <c r="AO210" s="55"/>
      <c r="AP210" s="55"/>
      <c r="AQ210" s="55"/>
      <c r="AR210" s="55"/>
      <c r="AS210" s="55"/>
      <c r="AT210" s="55"/>
      <c r="AU210" s="55"/>
      <c r="AV210" s="55"/>
      <c r="AW210" s="55"/>
      <c r="AX210" s="55"/>
      <c r="AY210" s="55"/>
      <c r="AZ210" s="55"/>
      <c r="BA210" s="55"/>
      <c r="BB210" s="55"/>
      <c r="BC210" s="55"/>
      <c r="BD210" s="55"/>
      <c r="BE210" s="55"/>
      <c r="BF210" s="55"/>
      <c r="BG210" s="55"/>
      <c r="BH210" s="55"/>
      <c r="BI210" s="55"/>
      <c r="BJ210" s="55"/>
      <c r="BK210" s="55"/>
      <c r="BL210" s="55"/>
      <c r="BM210" s="55"/>
      <c r="BN210" s="55"/>
      <c r="BO210" s="55"/>
      <c r="BP210" s="55"/>
    </row>
    <row r="211" spans="8:68"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55"/>
      <c r="AN211" s="55"/>
      <c r="AO211" s="55"/>
      <c r="AP211" s="55"/>
      <c r="AQ211" s="55"/>
      <c r="AR211" s="55"/>
      <c r="AS211" s="55"/>
      <c r="AT211" s="55"/>
      <c r="AU211" s="55"/>
      <c r="AV211" s="55"/>
      <c r="AW211" s="55"/>
      <c r="AX211" s="55"/>
      <c r="AY211" s="55"/>
      <c r="AZ211" s="55"/>
      <c r="BA211" s="55"/>
      <c r="BB211" s="55"/>
      <c r="BC211" s="55"/>
      <c r="BD211" s="55"/>
      <c r="BE211" s="55"/>
      <c r="BF211" s="55"/>
      <c r="BG211" s="55"/>
      <c r="BH211" s="55"/>
      <c r="BI211" s="55"/>
      <c r="BJ211" s="55"/>
      <c r="BK211" s="55"/>
      <c r="BL211" s="55"/>
      <c r="BM211" s="55"/>
      <c r="BN211" s="55"/>
      <c r="BO211" s="55"/>
      <c r="BP211" s="55"/>
    </row>
    <row r="212" spans="8:68"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  <c r="AM212" s="55"/>
      <c r="AN212" s="55"/>
      <c r="AO212" s="55"/>
      <c r="AP212" s="55"/>
      <c r="AQ212" s="55"/>
      <c r="AR212" s="55"/>
      <c r="AS212" s="55"/>
      <c r="AT212" s="55"/>
      <c r="AU212" s="55"/>
      <c r="AV212" s="55"/>
      <c r="AW212" s="55"/>
      <c r="AX212" s="55"/>
      <c r="AY212" s="55"/>
      <c r="AZ212" s="55"/>
      <c r="BA212" s="55"/>
      <c r="BB212" s="55"/>
      <c r="BC212" s="55"/>
      <c r="BD212" s="55"/>
      <c r="BE212" s="55"/>
      <c r="BF212" s="55"/>
      <c r="BG212" s="55"/>
      <c r="BH212" s="55"/>
      <c r="BI212" s="55"/>
      <c r="BJ212" s="55"/>
      <c r="BK212" s="55"/>
      <c r="BL212" s="55"/>
      <c r="BM212" s="55"/>
      <c r="BN212" s="55"/>
      <c r="BO212" s="55"/>
      <c r="BP212" s="55"/>
    </row>
    <row r="213" spans="8:68"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 s="55"/>
      <c r="AL213" s="55"/>
      <c r="AM213" s="55"/>
      <c r="AN213" s="55"/>
      <c r="AO213" s="55"/>
      <c r="AP213" s="55"/>
      <c r="AQ213" s="55"/>
      <c r="AR213" s="55"/>
      <c r="AS213" s="55"/>
      <c r="AT213" s="55"/>
      <c r="AU213" s="55"/>
      <c r="AV213" s="55"/>
      <c r="AW213" s="55"/>
      <c r="AX213" s="55"/>
      <c r="AY213" s="55"/>
      <c r="AZ213" s="55"/>
      <c r="BA213" s="55"/>
      <c r="BB213" s="55"/>
      <c r="BC213" s="55"/>
      <c r="BD213" s="55"/>
      <c r="BE213" s="55"/>
      <c r="BF213" s="55"/>
      <c r="BG213" s="55"/>
      <c r="BH213" s="55"/>
      <c r="BI213" s="55"/>
      <c r="BJ213" s="55"/>
      <c r="BK213" s="55"/>
      <c r="BL213" s="55"/>
      <c r="BM213" s="55"/>
      <c r="BN213" s="55"/>
      <c r="BO213" s="55"/>
      <c r="BP213" s="55"/>
    </row>
    <row r="214" spans="8:68"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 s="55"/>
      <c r="AL214" s="55"/>
      <c r="AM214" s="55"/>
      <c r="AN214" s="55"/>
      <c r="AO214" s="55"/>
      <c r="AP214" s="55"/>
      <c r="AQ214" s="55"/>
      <c r="AR214" s="55"/>
      <c r="AS214" s="55"/>
      <c r="AT214" s="55"/>
      <c r="AU214" s="55"/>
      <c r="AV214" s="55"/>
      <c r="AW214" s="55"/>
      <c r="AX214" s="55"/>
      <c r="AY214" s="55"/>
      <c r="AZ214" s="55"/>
      <c r="BA214" s="55"/>
      <c r="BB214" s="55"/>
      <c r="BC214" s="55"/>
      <c r="BD214" s="55"/>
      <c r="BE214" s="55"/>
      <c r="BF214" s="55"/>
      <c r="BG214" s="55"/>
      <c r="BH214" s="55"/>
      <c r="BI214" s="55"/>
      <c r="BJ214" s="55"/>
      <c r="BK214" s="55"/>
      <c r="BL214" s="55"/>
      <c r="BM214" s="55"/>
      <c r="BN214" s="55"/>
      <c r="BO214" s="55"/>
      <c r="BP214" s="55"/>
    </row>
    <row r="215" spans="8:68"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  <c r="AM215" s="55"/>
      <c r="AN215" s="55"/>
      <c r="AO215" s="55"/>
      <c r="AP215" s="55"/>
      <c r="AQ215" s="55"/>
      <c r="AR215" s="55"/>
      <c r="AS215" s="55"/>
      <c r="AT215" s="55"/>
      <c r="AU215" s="55"/>
      <c r="AV215" s="55"/>
      <c r="AW215" s="55"/>
      <c r="AX215" s="55"/>
      <c r="AY215" s="55"/>
      <c r="AZ215" s="55"/>
      <c r="BA215" s="55"/>
      <c r="BB215" s="55"/>
      <c r="BC215" s="55"/>
      <c r="BD215" s="55"/>
      <c r="BE215" s="55"/>
      <c r="BF215" s="55"/>
      <c r="BG215" s="55"/>
      <c r="BH215" s="55"/>
      <c r="BI215" s="55"/>
      <c r="BJ215" s="55"/>
      <c r="BK215" s="55"/>
      <c r="BL215" s="55"/>
      <c r="BM215" s="55"/>
      <c r="BN215" s="55"/>
      <c r="BO215" s="55"/>
      <c r="BP215" s="55"/>
    </row>
    <row r="216" spans="8:68"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 s="55"/>
      <c r="AL216" s="55"/>
      <c r="AM216" s="55"/>
      <c r="AN216" s="55"/>
      <c r="AO216" s="55"/>
      <c r="AP216" s="55"/>
      <c r="AQ216" s="55"/>
      <c r="AR216" s="55"/>
      <c r="AS216" s="55"/>
      <c r="AT216" s="55"/>
      <c r="AU216" s="55"/>
      <c r="AV216" s="55"/>
      <c r="AW216" s="55"/>
      <c r="AX216" s="55"/>
      <c r="AY216" s="55"/>
      <c r="AZ216" s="55"/>
      <c r="BA216" s="55"/>
      <c r="BB216" s="55"/>
      <c r="BC216" s="55"/>
      <c r="BD216" s="55"/>
      <c r="BE216" s="55"/>
      <c r="BF216" s="55"/>
      <c r="BG216" s="55"/>
      <c r="BH216" s="55"/>
      <c r="BI216" s="55"/>
      <c r="BJ216" s="55"/>
      <c r="BK216" s="55"/>
      <c r="BL216" s="55"/>
      <c r="BM216" s="55"/>
      <c r="BN216" s="55"/>
      <c r="BO216" s="55"/>
      <c r="BP216" s="55"/>
    </row>
    <row r="217" spans="8:68"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 s="55"/>
      <c r="AL217" s="55"/>
      <c r="AM217" s="55"/>
      <c r="AN217" s="55"/>
      <c r="AO217" s="55"/>
      <c r="AP217" s="55"/>
      <c r="AQ217" s="55"/>
      <c r="AR217" s="55"/>
      <c r="AS217" s="55"/>
      <c r="AT217" s="55"/>
      <c r="AU217" s="55"/>
      <c r="AV217" s="55"/>
      <c r="AW217" s="55"/>
      <c r="AX217" s="55"/>
      <c r="AY217" s="55"/>
      <c r="AZ217" s="55"/>
      <c r="BA217" s="55"/>
      <c r="BB217" s="55"/>
      <c r="BC217" s="55"/>
      <c r="BD217" s="55"/>
      <c r="BE217" s="55"/>
      <c r="BF217" s="55"/>
      <c r="BG217" s="55"/>
      <c r="BH217" s="55"/>
      <c r="BI217" s="55"/>
      <c r="BJ217" s="55"/>
      <c r="BK217" s="55"/>
      <c r="BL217" s="55"/>
      <c r="BM217" s="55"/>
      <c r="BN217" s="55"/>
      <c r="BO217" s="55"/>
      <c r="BP217" s="55"/>
    </row>
    <row r="218" spans="8:68"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  <c r="AK218" s="55"/>
      <c r="AL218" s="55"/>
      <c r="AM218" s="55"/>
      <c r="AN218" s="55"/>
      <c r="AO218" s="55"/>
      <c r="AP218" s="55"/>
      <c r="AQ218" s="55"/>
      <c r="AR218" s="55"/>
      <c r="AS218" s="55"/>
      <c r="AT218" s="55"/>
      <c r="AU218" s="55"/>
      <c r="AV218" s="55"/>
      <c r="AW218" s="55"/>
      <c r="AX218" s="55"/>
      <c r="AY218" s="55"/>
      <c r="AZ218" s="55"/>
      <c r="BA218" s="55"/>
      <c r="BB218" s="55"/>
      <c r="BC218" s="55"/>
      <c r="BD218" s="55"/>
      <c r="BE218" s="55"/>
      <c r="BF218" s="55"/>
      <c r="BG218" s="55"/>
      <c r="BH218" s="55"/>
      <c r="BI218" s="55"/>
      <c r="BJ218" s="55"/>
      <c r="BK218" s="55"/>
      <c r="BL218" s="55"/>
      <c r="BM218" s="55"/>
      <c r="BN218" s="55"/>
      <c r="BO218" s="55"/>
      <c r="BP218" s="55"/>
    </row>
    <row r="219" spans="8:68"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 s="55"/>
      <c r="AL219" s="55"/>
      <c r="AM219" s="55"/>
      <c r="AN219" s="55"/>
      <c r="AO219" s="55"/>
      <c r="AP219" s="55"/>
      <c r="AQ219" s="55"/>
      <c r="AR219" s="55"/>
      <c r="AS219" s="55"/>
      <c r="AT219" s="55"/>
      <c r="AU219" s="55"/>
      <c r="AV219" s="55"/>
      <c r="AW219" s="55"/>
      <c r="AX219" s="55"/>
      <c r="AY219" s="55"/>
      <c r="AZ219" s="55"/>
      <c r="BA219" s="55"/>
      <c r="BB219" s="55"/>
      <c r="BC219" s="55"/>
      <c r="BD219" s="55"/>
      <c r="BE219" s="55"/>
      <c r="BF219" s="55"/>
      <c r="BG219" s="55"/>
      <c r="BH219" s="55"/>
      <c r="BI219" s="55"/>
      <c r="BJ219" s="55"/>
      <c r="BK219" s="55"/>
      <c r="BL219" s="55"/>
      <c r="BM219" s="55"/>
      <c r="BN219" s="55"/>
      <c r="BO219" s="55"/>
      <c r="BP219" s="55"/>
    </row>
    <row r="220" spans="8:68"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 s="55"/>
      <c r="AL220" s="55"/>
      <c r="AM220" s="55"/>
      <c r="AN220" s="55"/>
      <c r="AO220" s="55"/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55"/>
      <c r="BA220" s="55"/>
      <c r="BB220" s="55"/>
      <c r="BC220" s="55"/>
      <c r="BD220" s="55"/>
      <c r="BE220" s="55"/>
      <c r="BF220" s="55"/>
      <c r="BG220" s="55"/>
      <c r="BH220" s="55"/>
      <c r="BI220" s="55"/>
      <c r="BJ220" s="55"/>
      <c r="BK220" s="55"/>
      <c r="BL220" s="55"/>
      <c r="BM220" s="55"/>
      <c r="BN220" s="55"/>
      <c r="BO220" s="55"/>
      <c r="BP220" s="55"/>
    </row>
    <row r="221" spans="8:68"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 s="55"/>
      <c r="AL221" s="55"/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  <c r="BC221" s="55"/>
      <c r="BD221" s="55"/>
      <c r="BE221" s="55"/>
      <c r="BF221" s="55"/>
      <c r="BG221" s="55"/>
      <c r="BH221" s="55"/>
      <c r="BI221" s="55"/>
      <c r="BJ221" s="55"/>
      <c r="BK221" s="55"/>
      <c r="BL221" s="55"/>
      <c r="BM221" s="55"/>
      <c r="BN221" s="55"/>
      <c r="BO221" s="55"/>
      <c r="BP221" s="55"/>
    </row>
    <row r="222" spans="8:68"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 s="55"/>
      <c r="AL222" s="55"/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  <c r="BC222" s="55"/>
      <c r="BD222" s="55"/>
      <c r="BE222" s="55"/>
      <c r="BF222" s="55"/>
      <c r="BG222" s="55"/>
      <c r="BH222" s="55"/>
      <c r="BI222" s="55"/>
      <c r="BJ222" s="55"/>
      <c r="BK222" s="55"/>
      <c r="BL222" s="55"/>
      <c r="BM222" s="55"/>
      <c r="BN222" s="55"/>
      <c r="BO222" s="55"/>
      <c r="BP222" s="55"/>
    </row>
    <row r="223" spans="8:68"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  <c r="BD223" s="55"/>
      <c r="BE223" s="55"/>
      <c r="BF223" s="55"/>
      <c r="BG223" s="55"/>
      <c r="BH223" s="55"/>
      <c r="BI223" s="55"/>
      <c r="BJ223" s="55"/>
      <c r="BK223" s="55"/>
      <c r="BL223" s="55"/>
      <c r="BM223" s="55"/>
      <c r="BN223" s="55"/>
      <c r="BO223" s="55"/>
      <c r="BP223" s="55"/>
    </row>
    <row r="224" spans="8:68"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5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  <c r="BA224" s="55"/>
      <c r="BB224" s="55"/>
      <c r="BC224" s="55"/>
      <c r="BD224" s="55"/>
      <c r="BE224" s="55"/>
      <c r="BF224" s="55"/>
      <c r="BG224" s="55"/>
      <c r="BH224" s="55"/>
      <c r="BI224" s="55"/>
      <c r="BJ224" s="55"/>
      <c r="BK224" s="55"/>
      <c r="BL224" s="55"/>
      <c r="BM224" s="55"/>
      <c r="BN224" s="55"/>
      <c r="BO224" s="55"/>
      <c r="BP224" s="55"/>
    </row>
    <row r="225" spans="8:68"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  <c r="BA225" s="55"/>
      <c r="BB225" s="55"/>
      <c r="BC225" s="55"/>
      <c r="BD225" s="55"/>
      <c r="BE225" s="55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5"/>
    </row>
    <row r="226" spans="8:68"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  <c r="AM226" s="55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  <c r="BC226" s="55"/>
      <c r="BD226" s="55"/>
      <c r="BE226" s="55"/>
      <c r="BF226" s="55"/>
      <c r="BG226" s="55"/>
      <c r="BH226" s="55"/>
      <c r="BI226" s="55"/>
      <c r="BJ226" s="55"/>
      <c r="BK226" s="55"/>
      <c r="BL226" s="55"/>
      <c r="BM226" s="55"/>
      <c r="BN226" s="55"/>
      <c r="BO226" s="55"/>
      <c r="BP226" s="55"/>
    </row>
    <row r="227" spans="8:68"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  <c r="AM227" s="55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  <c r="BA227" s="55"/>
      <c r="BB227" s="55"/>
      <c r="BC227" s="55"/>
      <c r="BD227" s="55"/>
      <c r="BE227" s="55"/>
      <c r="BF227" s="55"/>
      <c r="BG227" s="55"/>
      <c r="BH227" s="55"/>
      <c r="BI227" s="55"/>
      <c r="BJ227" s="55"/>
      <c r="BK227" s="55"/>
      <c r="BL227" s="55"/>
      <c r="BM227" s="55"/>
      <c r="BN227" s="55"/>
      <c r="BO227" s="55"/>
      <c r="BP227" s="55"/>
    </row>
    <row r="228" spans="8:68"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  <c r="AM228" s="55"/>
      <c r="AN228" s="55"/>
      <c r="AO228" s="55"/>
      <c r="AP228" s="55"/>
      <c r="AQ228" s="55"/>
      <c r="AR228" s="55"/>
      <c r="AS228" s="55"/>
      <c r="AT228" s="55"/>
      <c r="AU228" s="55"/>
      <c r="AV228" s="55"/>
      <c r="AW228" s="55"/>
      <c r="AX228" s="55"/>
      <c r="AY228" s="55"/>
      <c r="AZ228" s="55"/>
      <c r="BA228" s="55"/>
      <c r="BB228" s="55"/>
      <c r="BC228" s="55"/>
      <c r="BD228" s="55"/>
      <c r="BE228" s="55"/>
      <c r="BF228" s="55"/>
      <c r="BG228" s="55"/>
      <c r="BH228" s="55"/>
      <c r="BI228" s="55"/>
      <c r="BJ228" s="55"/>
      <c r="BK228" s="55"/>
      <c r="BL228" s="55"/>
      <c r="BM228" s="55"/>
      <c r="BN228" s="55"/>
      <c r="BO228" s="55"/>
      <c r="BP228" s="55"/>
    </row>
    <row r="229" spans="8:68"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  <c r="AK229" s="55"/>
      <c r="AL229" s="55"/>
      <c r="AM229" s="55"/>
      <c r="AN229" s="55"/>
      <c r="AO229" s="55"/>
      <c r="AP229" s="55"/>
      <c r="AQ229" s="55"/>
      <c r="AR229" s="55"/>
      <c r="AS229" s="55"/>
      <c r="AT229" s="55"/>
      <c r="AU229" s="55"/>
      <c r="AV229" s="55"/>
      <c r="AW229" s="55"/>
      <c r="AX229" s="55"/>
      <c r="AY229" s="55"/>
      <c r="AZ229" s="55"/>
      <c r="BA229" s="55"/>
      <c r="BB229" s="55"/>
      <c r="BC229" s="55"/>
      <c r="BD229" s="55"/>
      <c r="BE229" s="55"/>
      <c r="BF229" s="55"/>
      <c r="BG229" s="55"/>
      <c r="BH229" s="55"/>
      <c r="BI229" s="55"/>
      <c r="BJ229" s="55"/>
      <c r="BK229" s="55"/>
      <c r="BL229" s="55"/>
      <c r="BM229" s="55"/>
      <c r="BN229" s="55"/>
      <c r="BO229" s="55"/>
      <c r="BP229" s="55"/>
    </row>
    <row r="230" spans="8:68"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  <c r="AM230" s="55"/>
      <c r="AN230" s="55"/>
      <c r="AO230" s="55"/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55"/>
      <c r="BE230" s="55"/>
      <c r="BF230" s="55"/>
      <c r="BG230" s="55"/>
      <c r="BH230" s="55"/>
      <c r="BI230" s="55"/>
      <c r="BJ230" s="55"/>
      <c r="BK230" s="55"/>
      <c r="BL230" s="55"/>
      <c r="BM230" s="55"/>
      <c r="BN230" s="55"/>
      <c r="BO230" s="55"/>
      <c r="BP230" s="55"/>
    </row>
    <row r="231" spans="8:68"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  <c r="AM231" s="55"/>
      <c r="AN231" s="55"/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  <c r="BA231" s="55"/>
      <c r="BB231" s="55"/>
      <c r="BC231" s="55"/>
      <c r="BD231" s="55"/>
      <c r="BE231" s="55"/>
      <c r="BF231" s="55"/>
      <c r="BG231" s="55"/>
      <c r="BH231" s="55"/>
      <c r="BI231" s="55"/>
      <c r="BJ231" s="55"/>
      <c r="BK231" s="55"/>
      <c r="BL231" s="55"/>
      <c r="BM231" s="55"/>
      <c r="BN231" s="55"/>
      <c r="BO231" s="55"/>
      <c r="BP231" s="55"/>
    </row>
    <row r="232" spans="8:68"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55"/>
      <c r="BE232" s="55"/>
      <c r="BF232" s="55"/>
      <c r="BG232" s="55"/>
      <c r="BH232" s="55"/>
      <c r="BI232" s="55"/>
      <c r="BJ232" s="55"/>
      <c r="BK232" s="55"/>
      <c r="BL232" s="55"/>
      <c r="BM232" s="55"/>
      <c r="BN232" s="55"/>
      <c r="BO232" s="55"/>
      <c r="BP232" s="55"/>
    </row>
    <row r="233" spans="8:68"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55"/>
      <c r="AL233" s="55"/>
      <c r="AM233" s="55"/>
      <c r="AN233" s="55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  <c r="BA233" s="55"/>
      <c r="BB233" s="55"/>
      <c r="BC233" s="55"/>
      <c r="BD233" s="55"/>
      <c r="BE233" s="55"/>
      <c r="BF233" s="55"/>
      <c r="BG233" s="55"/>
      <c r="BH233" s="55"/>
      <c r="BI233" s="55"/>
      <c r="BJ233" s="55"/>
      <c r="BK233" s="55"/>
      <c r="BL233" s="55"/>
      <c r="BM233" s="55"/>
      <c r="BN233" s="55"/>
      <c r="BO233" s="55"/>
      <c r="BP233" s="55"/>
    </row>
    <row r="234" spans="8:68"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  <c r="AK234" s="55"/>
      <c r="AL234" s="55"/>
      <c r="AM234" s="55"/>
      <c r="AN234" s="55"/>
      <c r="AO234" s="55"/>
      <c r="AP234" s="55"/>
      <c r="AQ234" s="55"/>
      <c r="AR234" s="55"/>
      <c r="AS234" s="55"/>
      <c r="AT234" s="55"/>
      <c r="AU234" s="55"/>
      <c r="AV234" s="55"/>
      <c r="AW234" s="55"/>
      <c r="AX234" s="55"/>
      <c r="AY234" s="55"/>
      <c r="AZ234" s="55"/>
      <c r="BA234" s="55"/>
      <c r="BB234" s="55"/>
      <c r="BC234" s="55"/>
      <c r="BD234" s="55"/>
      <c r="BE234" s="55"/>
      <c r="BF234" s="55"/>
      <c r="BG234" s="55"/>
      <c r="BH234" s="55"/>
      <c r="BI234" s="55"/>
      <c r="BJ234" s="55"/>
      <c r="BK234" s="55"/>
      <c r="BL234" s="55"/>
      <c r="BM234" s="55"/>
      <c r="BN234" s="55"/>
      <c r="BO234" s="55"/>
      <c r="BP234" s="55"/>
    </row>
    <row r="235" spans="8:68"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  <c r="AK235" s="55"/>
      <c r="AL235" s="55"/>
      <c r="AM235" s="55"/>
      <c r="AN235" s="55"/>
      <c r="AO235" s="55"/>
      <c r="AP235" s="55"/>
      <c r="AQ235" s="55"/>
      <c r="AR235" s="55"/>
      <c r="AS235" s="55"/>
      <c r="AT235" s="55"/>
      <c r="AU235" s="55"/>
      <c r="AV235" s="55"/>
      <c r="AW235" s="55"/>
      <c r="AX235" s="55"/>
      <c r="AY235" s="55"/>
      <c r="AZ235" s="55"/>
      <c r="BA235" s="55"/>
      <c r="BB235" s="55"/>
      <c r="BC235" s="55"/>
      <c r="BD235" s="55"/>
      <c r="BE235" s="55"/>
      <c r="BF235" s="55"/>
      <c r="BG235" s="55"/>
      <c r="BH235" s="55"/>
      <c r="BI235" s="55"/>
      <c r="BJ235" s="55"/>
      <c r="BK235" s="55"/>
      <c r="BL235" s="55"/>
      <c r="BM235" s="55"/>
      <c r="BN235" s="55"/>
      <c r="BO235" s="55"/>
      <c r="BP235" s="55"/>
    </row>
    <row r="236" spans="8:68"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55"/>
      <c r="AM236" s="55"/>
      <c r="AN236" s="55"/>
      <c r="AO236" s="55"/>
      <c r="AP236" s="55"/>
      <c r="AQ236" s="55"/>
      <c r="AR236" s="55"/>
      <c r="AS236" s="55"/>
      <c r="AT236" s="55"/>
      <c r="AU236" s="55"/>
      <c r="AV236" s="55"/>
      <c r="AW236" s="55"/>
      <c r="AX236" s="55"/>
      <c r="AY236" s="55"/>
      <c r="AZ236" s="55"/>
      <c r="BA236" s="55"/>
      <c r="BB236" s="55"/>
      <c r="BC236" s="55"/>
      <c r="BD236" s="55"/>
      <c r="BE236" s="55"/>
      <c r="BF236" s="55"/>
      <c r="BG236" s="55"/>
      <c r="BH236" s="55"/>
      <c r="BI236" s="55"/>
      <c r="BJ236" s="55"/>
      <c r="BK236" s="55"/>
      <c r="BL236" s="55"/>
      <c r="BM236" s="55"/>
      <c r="BN236" s="55"/>
      <c r="BO236" s="55"/>
      <c r="BP236" s="55"/>
    </row>
    <row r="237" spans="8:68"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  <c r="AM237" s="55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/>
      <c r="AX237" s="55"/>
      <c r="AY237" s="55"/>
      <c r="AZ237" s="55"/>
      <c r="BA237" s="55"/>
      <c r="BB237" s="55"/>
      <c r="BC237" s="55"/>
      <c r="BD237" s="55"/>
      <c r="BE237" s="55"/>
      <c r="BF237" s="55"/>
      <c r="BG237" s="55"/>
      <c r="BH237" s="55"/>
      <c r="BI237" s="55"/>
      <c r="BJ237" s="55"/>
      <c r="BK237" s="55"/>
      <c r="BL237" s="55"/>
      <c r="BM237" s="55"/>
      <c r="BN237" s="55"/>
      <c r="BO237" s="55"/>
      <c r="BP237" s="55"/>
    </row>
    <row r="238" spans="8:68"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  <c r="AK238" s="55"/>
      <c r="AL238" s="55"/>
      <c r="AM238" s="55"/>
      <c r="AN238" s="55"/>
      <c r="AO238" s="55"/>
      <c r="AP238" s="55"/>
      <c r="AQ238" s="55"/>
      <c r="AR238" s="55"/>
      <c r="AS238" s="55"/>
      <c r="AT238" s="55"/>
      <c r="AU238" s="55"/>
      <c r="AV238" s="55"/>
      <c r="AW238" s="55"/>
      <c r="AX238" s="55"/>
      <c r="AY238" s="55"/>
      <c r="AZ238" s="55"/>
      <c r="BA238" s="55"/>
      <c r="BB238" s="55"/>
      <c r="BC238" s="55"/>
      <c r="BD238" s="55"/>
      <c r="BE238" s="55"/>
      <c r="BF238" s="55"/>
      <c r="BG238" s="55"/>
      <c r="BH238" s="55"/>
      <c r="BI238" s="55"/>
      <c r="BJ238" s="55"/>
      <c r="BK238" s="55"/>
      <c r="BL238" s="55"/>
      <c r="BM238" s="55"/>
      <c r="BN238" s="55"/>
      <c r="BO238" s="55"/>
      <c r="BP238" s="55"/>
    </row>
    <row r="239" spans="8:68"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  <c r="AK239" s="55"/>
      <c r="AL239" s="55"/>
      <c r="AM239" s="55"/>
      <c r="AN239" s="55"/>
      <c r="AO239" s="55"/>
      <c r="AP239" s="55"/>
      <c r="AQ239" s="55"/>
      <c r="AR239" s="55"/>
      <c r="AS239" s="55"/>
      <c r="AT239" s="55"/>
      <c r="AU239" s="55"/>
      <c r="AV239" s="55"/>
      <c r="AW239" s="55"/>
      <c r="AX239" s="55"/>
      <c r="AY239" s="55"/>
      <c r="AZ239" s="55"/>
      <c r="BA239" s="55"/>
      <c r="BB239" s="55"/>
      <c r="BC239" s="55"/>
      <c r="BD239" s="55"/>
      <c r="BE239" s="55"/>
      <c r="BF239" s="55"/>
      <c r="BG239" s="55"/>
      <c r="BH239" s="55"/>
      <c r="BI239" s="55"/>
      <c r="BJ239" s="55"/>
      <c r="BK239" s="55"/>
      <c r="BL239" s="55"/>
      <c r="BM239" s="55"/>
      <c r="BN239" s="55"/>
      <c r="BO239" s="55"/>
      <c r="BP239" s="55"/>
    </row>
    <row r="240" spans="8:68"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  <c r="AK240" s="55"/>
      <c r="AL240" s="55"/>
      <c r="AM240" s="55"/>
      <c r="AN240" s="55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  <c r="BA240" s="55"/>
      <c r="BB240" s="55"/>
      <c r="BC240" s="55"/>
      <c r="BD240" s="55"/>
      <c r="BE240" s="55"/>
      <c r="BF240" s="55"/>
      <c r="BG240" s="55"/>
      <c r="BH240" s="55"/>
      <c r="BI240" s="55"/>
      <c r="BJ240" s="55"/>
      <c r="BK240" s="55"/>
      <c r="BL240" s="55"/>
      <c r="BM240" s="55"/>
      <c r="BN240" s="55"/>
      <c r="BO240" s="55"/>
      <c r="BP240" s="55"/>
    </row>
    <row r="241" spans="8:68"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  <c r="AK241" s="55"/>
      <c r="AL241" s="55"/>
      <c r="AM241" s="55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  <c r="BA241" s="55"/>
      <c r="BB241" s="55"/>
      <c r="BC241" s="55"/>
      <c r="BD241" s="55"/>
      <c r="BE241" s="55"/>
      <c r="BF241" s="55"/>
      <c r="BG241" s="55"/>
      <c r="BH241" s="55"/>
      <c r="BI241" s="55"/>
      <c r="BJ241" s="55"/>
      <c r="BK241" s="55"/>
      <c r="BL241" s="55"/>
      <c r="BM241" s="55"/>
      <c r="BN241" s="55"/>
      <c r="BO241" s="55"/>
      <c r="BP241" s="55"/>
    </row>
    <row r="242" spans="8:68"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  <c r="AK242" s="55"/>
      <c r="AL242" s="55"/>
      <c r="AM242" s="55"/>
      <c r="AN242" s="55"/>
      <c r="AO242" s="55"/>
      <c r="AP242" s="55"/>
      <c r="AQ242" s="55"/>
      <c r="AR242" s="55"/>
      <c r="AS242" s="55"/>
      <c r="AT242" s="55"/>
      <c r="AU242" s="55"/>
      <c r="AV242" s="55"/>
      <c r="AW242" s="55"/>
      <c r="AX242" s="55"/>
      <c r="AY242" s="55"/>
      <c r="AZ242" s="55"/>
      <c r="BA242" s="55"/>
      <c r="BB242" s="55"/>
      <c r="BC242" s="55"/>
      <c r="BD242" s="55"/>
      <c r="BE242" s="55"/>
      <c r="BF242" s="55"/>
      <c r="BG242" s="55"/>
      <c r="BH242" s="55"/>
      <c r="BI242" s="55"/>
      <c r="BJ242" s="55"/>
      <c r="BK242" s="55"/>
      <c r="BL242" s="55"/>
      <c r="BM242" s="55"/>
      <c r="BN242" s="55"/>
      <c r="BO242" s="55"/>
      <c r="BP242" s="55"/>
    </row>
    <row r="243" spans="8:68"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  <c r="AK243" s="55"/>
      <c r="AL243" s="55"/>
      <c r="AM243" s="55"/>
      <c r="AN243" s="55"/>
      <c r="AO243" s="55"/>
      <c r="AP243" s="55"/>
      <c r="AQ243" s="55"/>
      <c r="AR243" s="55"/>
      <c r="AS243" s="55"/>
      <c r="AT243" s="55"/>
      <c r="AU243" s="55"/>
      <c r="AV243" s="55"/>
      <c r="AW243" s="55"/>
      <c r="AX243" s="55"/>
      <c r="AY243" s="55"/>
      <c r="AZ243" s="55"/>
      <c r="BA243" s="55"/>
      <c r="BB243" s="55"/>
      <c r="BC243" s="55"/>
      <c r="BD243" s="55"/>
      <c r="BE243" s="55"/>
      <c r="BF243" s="55"/>
      <c r="BG243" s="55"/>
      <c r="BH243" s="55"/>
      <c r="BI243" s="55"/>
      <c r="BJ243" s="55"/>
      <c r="BK243" s="55"/>
      <c r="BL243" s="55"/>
      <c r="BM243" s="55"/>
      <c r="BN243" s="55"/>
      <c r="BO243" s="55"/>
      <c r="BP243" s="55"/>
    </row>
    <row r="244" spans="8:68"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  <c r="AK244" s="55"/>
      <c r="AL244" s="55"/>
      <c r="AM244" s="55"/>
      <c r="AN244" s="55"/>
      <c r="AO244" s="55"/>
      <c r="AP244" s="55"/>
      <c r="AQ244" s="55"/>
      <c r="AR244" s="55"/>
      <c r="AS244" s="55"/>
      <c r="AT244" s="55"/>
      <c r="AU244" s="55"/>
      <c r="AV244" s="55"/>
      <c r="AW244" s="55"/>
      <c r="AX244" s="55"/>
      <c r="AY244" s="55"/>
      <c r="AZ244" s="55"/>
      <c r="BA244" s="55"/>
      <c r="BB244" s="55"/>
      <c r="BC244" s="55"/>
      <c r="BD244" s="55"/>
      <c r="BE244" s="55"/>
      <c r="BF244" s="55"/>
      <c r="BG244" s="55"/>
      <c r="BH244" s="55"/>
      <c r="BI244" s="55"/>
      <c r="BJ244" s="55"/>
      <c r="BK244" s="55"/>
      <c r="BL244" s="55"/>
      <c r="BM244" s="55"/>
      <c r="BN244" s="55"/>
      <c r="BO244" s="55"/>
      <c r="BP244" s="55"/>
    </row>
  </sheetData>
  <mergeCells count="15">
    <mergeCell ref="F10:G10"/>
    <mergeCell ref="F11:G11"/>
    <mergeCell ref="F12:G12"/>
    <mergeCell ref="B16:G18"/>
    <mergeCell ref="B4:G4"/>
    <mergeCell ref="B5:G5"/>
    <mergeCell ref="B6:G6"/>
    <mergeCell ref="B7:C7"/>
    <mergeCell ref="B8:C8"/>
    <mergeCell ref="F9:G9"/>
    <mergeCell ref="C20:G20"/>
    <mergeCell ref="D35:G35"/>
    <mergeCell ref="D36:G36"/>
    <mergeCell ref="D37:G37"/>
    <mergeCell ref="D38:G38"/>
  </mergeCells>
  <pageMargins left="0.25" right="0.25" top="0.75" bottom="0.75" header="0.3" footer="0.3"/>
  <pageSetup scale="55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989F4-D625-4C1A-A6DB-A38F5269871D}">
  <sheetPr>
    <pageSetUpPr fitToPage="1"/>
  </sheetPr>
  <dimension ref="A1:BP302"/>
  <sheetViews>
    <sheetView view="pageBreakPreview" topLeftCell="A280" zoomScale="90" zoomScaleNormal="80" zoomScaleSheetLayoutView="90" zoomScalePageLayoutView="90" workbookViewId="0">
      <selection activeCell="A291" sqref="A291:XFD301"/>
    </sheetView>
  </sheetViews>
  <sheetFormatPr baseColWidth="10" defaultColWidth="11.42578125" defaultRowHeight="15"/>
  <cols>
    <col min="1" max="1" width="3.42578125" style="3" customWidth="1"/>
    <col min="2" max="2" width="8.140625" style="5" bestFit="1" customWidth="1"/>
    <col min="3" max="3" width="94.85546875" style="3" customWidth="1"/>
    <col min="4" max="4" width="11.140625" style="3" customWidth="1"/>
    <col min="5" max="5" width="12.28515625" style="4" customWidth="1"/>
    <col min="6" max="6" width="17.42578125" style="3" customWidth="1"/>
    <col min="7" max="7" width="20.28515625" style="3" customWidth="1"/>
    <col min="8" max="8" width="4.7109375" style="3" customWidth="1"/>
    <col min="9" max="234" width="11.42578125" style="3"/>
    <col min="235" max="235" width="3.42578125" style="3" customWidth="1"/>
    <col min="236" max="236" width="6.42578125" style="3" customWidth="1"/>
    <col min="237" max="237" width="52" style="3" customWidth="1"/>
    <col min="238" max="238" width="8.42578125" style="3" customWidth="1"/>
    <col min="239" max="239" width="11" style="3" customWidth="1"/>
    <col min="240" max="240" width="16.85546875" style="3" customWidth="1"/>
    <col min="241" max="241" width="18.42578125" style="3" customWidth="1"/>
    <col min="242" max="242" width="20.140625" style="3" customWidth="1"/>
    <col min="243" max="243" width="6.140625" style="3" customWidth="1"/>
    <col min="244" max="244" width="28.85546875" style="3" customWidth="1"/>
    <col min="245" max="490" width="11.42578125" style="3"/>
    <col min="491" max="491" width="3.42578125" style="3" customWidth="1"/>
    <col min="492" max="492" width="6.42578125" style="3" customWidth="1"/>
    <col min="493" max="493" width="52" style="3" customWidth="1"/>
    <col min="494" max="494" width="8.42578125" style="3" customWidth="1"/>
    <col min="495" max="495" width="11" style="3" customWidth="1"/>
    <col min="496" max="496" width="16.85546875" style="3" customWidth="1"/>
    <col min="497" max="497" width="18.42578125" style="3" customWidth="1"/>
    <col min="498" max="498" width="20.140625" style="3" customWidth="1"/>
    <col min="499" max="499" width="6.140625" style="3" customWidth="1"/>
    <col min="500" max="500" width="28.85546875" style="3" customWidth="1"/>
    <col min="501" max="746" width="11.42578125" style="3"/>
    <col min="747" max="747" width="3.42578125" style="3" customWidth="1"/>
    <col min="748" max="748" width="6.42578125" style="3" customWidth="1"/>
    <col min="749" max="749" width="52" style="3" customWidth="1"/>
    <col min="750" max="750" width="8.42578125" style="3" customWidth="1"/>
    <col min="751" max="751" width="11" style="3" customWidth="1"/>
    <col min="752" max="752" width="16.85546875" style="3" customWidth="1"/>
    <col min="753" max="753" width="18.42578125" style="3" customWidth="1"/>
    <col min="754" max="754" width="20.140625" style="3" customWidth="1"/>
    <col min="755" max="755" width="6.140625" style="3" customWidth="1"/>
    <col min="756" max="756" width="28.85546875" style="3" customWidth="1"/>
    <col min="757" max="1002" width="11.42578125" style="3"/>
    <col min="1003" max="1003" width="3.42578125" style="3" customWidth="1"/>
    <col min="1004" max="1004" width="6.42578125" style="3" customWidth="1"/>
    <col min="1005" max="1005" width="52" style="3" customWidth="1"/>
    <col min="1006" max="1006" width="8.42578125" style="3" customWidth="1"/>
    <col min="1007" max="1007" width="11" style="3" customWidth="1"/>
    <col min="1008" max="1008" width="16.85546875" style="3" customWidth="1"/>
    <col min="1009" max="1009" width="18.42578125" style="3" customWidth="1"/>
    <col min="1010" max="1010" width="20.140625" style="3" customWidth="1"/>
    <col min="1011" max="1011" width="6.140625" style="3" customWidth="1"/>
    <col min="1012" max="1012" width="28.85546875" style="3" customWidth="1"/>
    <col min="1013" max="1258" width="11.42578125" style="3"/>
    <col min="1259" max="1259" width="3.42578125" style="3" customWidth="1"/>
    <col min="1260" max="1260" width="6.42578125" style="3" customWidth="1"/>
    <col min="1261" max="1261" width="52" style="3" customWidth="1"/>
    <col min="1262" max="1262" width="8.42578125" style="3" customWidth="1"/>
    <col min="1263" max="1263" width="11" style="3" customWidth="1"/>
    <col min="1264" max="1264" width="16.85546875" style="3" customWidth="1"/>
    <col min="1265" max="1265" width="18.42578125" style="3" customWidth="1"/>
    <col min="1266" max="1266" width="20.140625" style="3" customWidth="1"/>
    <col min="1267" max="1267" width="6.140625" style="3" customWidth="1"/>
    <col min="1268" max="1268" width="28.85546875" style="3" customWidth="1"/>
    <col min="1269" max="1514" width="11.42578125" style="3"/>
    <col min="1515" max="1515" width="3.42578125" style="3" customWidth="1"/>
    <col min="1516" max="1516" width="6.42578125" style="3" customWidth="1"/>
    <col min="1517" max="1517" width="52" style="3" customWidth="1"/>
    <col min="1518" max="1518" width="8.42578125" style="3" customWidth="1"/>
    <col min="1519" max="1519" width="11" style="3" customWidth="1"/>
    <col min="1520" max="1520" width="16.85546875" style="3" customWidth="1"/>
    <col min="1521" max="1521" width="18.42578125" style="3" customWidth="1"/>
    <col min="1522" max="1522" width="20.140625" style="3" customWidth="1"/>
    <col min="1523" max="1523" width="6.140625" style="3" customWidth="1"/>
    <col min="1524" max="1524" width="28.85546875" style="3" customWidth="1"/>
    <col min="1525" max="1770" width="11.42578125" style="3"/>
    <col min="1771" max="1771" width="3.42578125" style="3" customWidth="1"/>
    <col min="1772" max="1772" width="6.42578125" style="3" customWidth="1"/>
    <col min="1773" max="1773" width="52" style="3" customWidth="1"/>
    <col min="1774" max="1774" width="8.42578125" style="3" customWidth="1"/>
    <col min="1775" max="1775" width="11" style="3" customWidth="1"/>
    <col min="1776" max="1776" width="16.85546875" style="3" customWidth="1"/>
    <col min="1777" max="1777" width="18.42578125" style="3" customWidth="1"/>
    <col min="1778" max="1778" width="20.140625" style="3" customWidth="1"/>
    <col min="1779" max="1779" width="6.140625" style="3" customWidth="1"/>
    <col min="1780" max="1780" width="28.85546875" style="3" customWidth="1"/>
    <col min="1781" max="2026" width="11.42578125" style="3"/>
    <col min="2027" max="2027" width="3.42578125" style="3" customWidth="1"/>
    <col min="2028" max="2028" width="6.42578125" style="3" customWidth="1"/>
    <col min="2029" max="2029" width="52" style="3" customWidth="1"/>
    <col min="2030" max="2030" width="8.42578125" style="3" customWidth="1"/>
    <col min="2031" max="2031" width="11" style="3" customWidth="1"/>
    <col min="2032" max="2032" width="16.85546875" style="3" customWidth="1"/>
    <col min="2033" max="2033" width="18.42578125" style="3" customWidth="1"/>
    <col min="2034" max="2034" width="20.140625" style="3" customWidth="1"/>
    <col min="2035" max="2035" width="6.140625" style="3" customWidth="1"/>
    <col min="2036" max="2036" width="28.85546875" style="3" customWidth="1"/>
    <col min="2037" max="2282" width="11.42578125" style="3"/>
    <col min="2283" max="2283" width="3.42578125" style="3" customWidth="1"/>
    <col min="2284" max="2284" width="6.42578125" style="3" customWidth="1"/>
    <col min="2285" max="2285" width="52" style="3" customWidth="1"/>
    <col min="2286" max="2286" width="8.42578125" style="3" customWidth="1"/>
    <col min="2287" max="2287" width="11" style="3" customWidth="1"/>
    <col min="2288" max="2288" width="16.85546875" style="3" customWidth="1"/>
    <col min="2289" max="2289" width="18.42578125" style="3" customWidth="1"/>
    <col min="2290" max="2290" width="20.140625" style="3" customWidth="1"/>
    <col min="2291" max="2291" width="6.140625" style="3" customWidth="1"/>
    <col min="2292" max="2292" width="28.85546875" style="3" customWidth="1"/>
    <col min="2293" max="2538" width="11.42578125" style="3"/>
    <col min="2539" max="2539" width="3.42578125" style="3" customWidth="1"/>
    <col min="2540" max="2540" width="6.42578125" style="3" customWidth="1"/>
    <col min="2541" max="2541" width="52" style="3" customWidth="1"/>
    <col min="2542" max="2542" width="8.42578125" style="3" customWidth="1"/>
    <col min="2543" max="2543" width="11" style="3" customWidth="1"/>
    <col min="2544" max="2544" width="16.85546875" style="3" customWidth="1"/>
    <col min="2545" max="2545" width="18.42578125" style="3" customWidth="1"/>
    <col min="2546" max="2546" width="20.140625" style="3" customWidth="1"/>
    <col min="2547" max="2547" width="6.140625" style="3" customWidth="1"/>
    <col min="2548" max="2548" width="28.85546875" style="3" customWidth="1"/>
    <col min="2549" max="2794" width="11.42578125" style="3"/>
    <col min="2795" max="2795" width="3.42578125" style="3" customWidth="1"/>
    <col min="2796" max="2796" width="6.42578125" style="3" customWidth="1"/>
    <col min="2797" max="2797" width="52" style="3" customWidth="1"/>
    <col min="2798" max="2798" width="8.42578125" style="3" customWidth="1"/>
    <col min="2799" max="2799" width="11" style="3" customWidth="1"/>
    <col min="2800" max="2800" width="16.85546875" style="3" customWidth="1"/>
    <col min="2801" max="2801" width="18.42578125" style="3" customWidth="1"/>
    <col min="2802" max="2802" width="20.140625" style="3" customWidth="1"/>
    <col min="2803" max="2803" width="6.140625" style="3" customWidth="1"/>
    <col min="2804" max="2804" width="28.85546875" style="3" customWidth="1"/>
    <col min="2805" max="3050" width="11.42578125" style="3"/>
    <col min="3051" max="3051" width="3.42578125" style="3" customWidth="1"/>
    <col min="3052" max="3052" width="6.42578125" style="3" customWidth="1"/>
    <col min="3053" max="3053" width="52" style="3" customWidth="1"/>
    <col min="3054" max="3054" width="8.42578125" style="3" customWidth="1"/>
    <col min="3055" max="3055" width="11" style="3" customWidth="1"/>
    <col min="3056" max="3056" width="16.85546875" style="3" customWidth="1"/>
    <col min="3057" max="3057" width="18.42578125" style="3" customWidth="1"/>
    <col min="3058" max="3058" width="20.140625" style="3" customWidth="1"/>
    <col min="3059" max="3059" width="6.140625" style="3" customWidth="1"/>
    <col min="3060" max="3060" width="28.85546875" style="3" customWidth="1"/>
    <col min="3061" max="3306" width="11.42578125" style="3"/>
    <col min="3307" max="3307" width="3.42578125" style="3" customWidth="1"/>
    <col min="3308" max="3308" width="6.42578125" style="3" customWidth="1"/>
    <col min="3309" max="3309" width="52" style="3" customWidth="1"/>
    <col min="3310" max="3310" width="8.42578125" style="3" customWidth="1"/>
    <col min="3311" max="3311" width="11" style="3" customWidth="1"/>
    <col min="3312" max="3312" width="16.85546875" style="3" customWidth="1"/>
    <col min="3313" max="3313" width="18.42578125" style="3" customWidth="1"/>
    <col min="3314" max="3314" width="20.140625" style="3" customWidth="1"/>
    <col min="3315" max="3315" width="6.140625" style="3" customWidth="1"/>
    <col min="3316" max="3316" width="28.85546875" style="3" customWidth="1"/>
    <col min="3317" max="3562" width="11.42578125" style="3"/>
    <col min="3563" max="3563" width="3.42578125" style="3" customWidth="1"/>
    <col min="3564" max="3564" width="6.42578125" style="3" customWidth="1"/>
    <col min="3565" max="3565" width="52" style="3" customWidth="1"/>
    <col min="3566" max="3566" width="8.42578125" style="3" customWidth="1"/>
    <col min="3567" max="3567" width="11" style="3" customWidth="1"/>
    <col min="3568" max="3568" width="16.85546875" style="3" customWidth="1"/>
    <col min="3569" max="3569" width="18.42578125" style="3" customWidth="1"/>
    <col min="3570" max="3570" width="20.140625" style="3" customWidth="1"/>
    <col min="3571" max="3571" width="6.140625" style="3" customWidth="1"/>
    <col min="3572" max="3572" width="28.85546875" style="3" customWidth="1"/>
    <col min="3573" max="3818" width="11.42578125" style="3"/>
    <col min="3819" max="3819" width="3.42578125" style="3" customWidth="1"/>
    <col min="3820" max="3820" width="6.42578125" style="3" customWidth="1"/>
    <col min="3821" max="3821" width="52" style="3" customWidth="1"/>
    <col min="3822" max="3822" width="8.42578125" style="3" customWidth="1"/>
    <col min="3823" max="3823" width="11" style="3" customWidth="1"/>
    <col min="3824" max="3824" width="16.85546875" style="3" customWidth="1"/>
    <col min="3825" max="3825" width="18.42578125" style="3" customWidth="1"/>
    <col min="3826" max="3826" width="20.140625" style="3" customWidth="1"/>
    <col min="3827" max="3827" width="6.140625" style="3" customWidth="1"/>
    <col min="3828" max="3828" width="28.85546875" style="3" customWidth="1"/>
    <col min="3829" max="4074" width="11.42578125" style="3"/>
    <col min="4075" max="4075" width="3.42578125" style="3" customWidth="1"/>
    <col min="4076" max="4076" width="6.42578125" style="3" customWidth="1"/>
    <col min="4077" max="4077" width="52" style="3" customWidth="1"/>
    <col min="4078" max="4078" width="8.42578125" style="3" customWidth="1"/>
    <col min="4079" max="4079" width="11" style="3" customWidth="1"/>
    <col min="4080" max="4080" width="16.85546875" style="3" customWidth="1"/>
    <col min="4081" max="4081" width="18.42578125" style="3" customWidth="1"/>
    <col min="4082" max="4082" width="20.140625" style="3" customWidth="1"/>
    <col min="4083" max="4083" width="6.140625" style="3" customWidth="1"/>
    <col min="4084" max="4084" width="28.85546875" style="3" customWidth="1"/>
    <col min="4085" max="4330" width="11.42578125" style="3"/>
    <col min="4331" max="4331" width="3.42578125" style="3" customWidth="1"/>
    <col min="4332" max="4332" width="6.42578125" style="3" customWidth="1"/>
    <col min="4333" max="4333" width="52" style="3" customWidth="1"/>
    <col min="4334" max="4334" width="8.42578125" style="3" customWidth="1"/>
    <col min="4335" max="4335" width="11" style="3" customWidth="1"/>
    <col min="4336" max="4336" width="16.85546875" style="3" customWidth="1"/>
    <col min="4337" max="4337" width="18.42578125" style="3" customWidth="1"/>
    <col min="4338" max="4338" width="20.140625" style="3" customWidth="1"/>
    <col min="4339" max="4339" width="6.140625" style="3" customWidth="1"/>
    <col min="4340" max="4340" width="28.85546875" style="3" customWidth="1"/>
    <col min="4341" max="4586" width="11.42578125" style="3"/>
    <col min="4587" max="4587" width="3.42578125" style="3" customWidth="1"/>
    <col min="4588" max="4588" width="6.42578125" style="3" customWidth="1"/>
    <col min="4589" max="4589" width="52" style="3" customWidth="1"/>
    <col min="4590" max="4590" width="8.42578125" style="3" customWidth="1"/>
    <col min="4591" max="4591" width="11" style="3" customWidth="1"/>
    <col min="4592" max="4592" width="16.85546875" style="3" customWidth="1"/>
    <col min="4593" max="4593" width="18.42578125" style="3" customWidth="1"/>
    <col min="4594" max="4594" width="20.140625" style="3" customWidth="1"/>
    <col min="4595" max="4595" width="6.140625" style="3" customWidth="1"/>
    <col min="4596" max="4596" width="28.85546875" style="3" customWidth="1"/>
    <col min="4597" max="4842" width="11.42578125" style="3"/>
    <col min="4843" max="4843" width="3.42578125" style="3" customWidth="1"/>
    <col min="4844" max="4844" width="6.42578125" style="3" customWidth="1"/>
    <col min="4845" max="4845" width="52" style="3" customWidth="1"/>
    <col min="4846" max="4846" width="8.42578125" style="3" customWidth="1"/>
    <col min="4847" max="4847" width="11" style="3" customWidth="1"/>
    <col min="4848" max="4848" width="16.85546875" style="3" customWidth="1"/>
    <col min="4849" max="4849" width="18.42578125" style="3" customWidth="1"/>
    <col min="4850" max="4850" width="20.140625" style="3" customWidth="1"/>
    <col min="4851" max="4851" width="6.140625" style="3" customWidth="1"/>
    <col min="4852" max="4852" width="28.85546875" style="3" customWidth="1"/>
    <col min="4853" max="5098" width="11.42578125" style="3"/>
    <col min="5099" max="5099" width="3.42578125" style="3" customWidth="1"/>
    <col min="5100" max="5100" width="6.42578125" style="3" customWidth="1"/>
    <col min="5101" max="5101" width="52" style="3" customWidth="1"/>
    <col min="5102" max="5102" width="8.42578125" style="3" customWidth="1"/>
    <col min="5103" max="5103" width="11" style="3" customWidth="1"/>
    <col min="5104" max="5104" width="16.85546875" style="3" customWidth="1"/>
    <col min="5105" max="5105" width="18.42578125" style="3" customWidth="1"/>
    <col min="5106" max="5106" width="20.140625" style="3" customWidth="1"/>
    <col min="5107" max="5107" width="6.140625" style="3" customWidth="1"/>
    <col min="5108" max="5108" width="28.85546875" style="3" customWidth="1"/>
    <col min="5109" max="5354" width="11.42578125" style="3"/>
    <col min="5355" max="5355" width="3.42578125" style="3" customWidth="1"/>
    <col min="5356" max="5356" width="6.42578125" style="3" customWidth="1"/>
    <col min="5357" max="5357" width="52" style="3" customWidth="1"/>
    <col min="5358" max="5358" width="8.42578125" style="3" customWidth="1"/>
    <col min="5359" max="5359" width="11" style="3" customWidth="1"/>
    <col min="5360" max="5360" width="16.85546875" style="3" customWidth="1"/>
    <col min="5361" max="5361" width="18.42578125" style="3" customWidth="1"/>
    <col min="5362" max="5362" width="20.140625" style="3" customWidth="1"/>
    <col min="5363" max="5363" width="6.140625" style="3" customWidth="1"/>
    <col min="5364" max="5364" width="28.85546875" style="3" customWidth="1"/>
    <col min="5365" max="5610" width="11.42578125" style="3"/>
    <col min="5611" max="5611" width="3.42578125" style="3" customWidth="1"/>
    <col min="5612" max="5612" width="6.42578125" style="3" customWidth="1"/>
    <col min="5613" max="5613" width="52" style="3" customWidth="1"/>
    <col min="5614" max="5614" width="8.42578125" style="3" customWidth="1"/>
    <col min="5615" max="5615" width="11" style="3" customWidth="1"/>
    <col min="5616" max="5616" width="16.85546875" style="3" customWidth="1"/>
    <col min="5617" max="5617" width="18.42578125" style="3" customWidth="1"/>
    <col min="5618" max="5618" width="20.140625" style="3" customWidth="1"/>
    <col min="5619" max="5619" width="6.140625" style="3" customWidth="1"/>
    <col min="5620" max="5620" width="28.85546875" style="3" customWidth="1"/>
    <col min="5621" max="5866" width="11.42578125" style="3"/>
    <col min="5867" max="5867" width="3.42578125" style="3" customWidth="1"/>
    <col min="5868" max="5868" width="6.42578125" style="3" customWidth="1"/>
    <col min="5869" max="5869" width="52" style="3" customWidth="1"/>
    <col min="5870" max="5870" width="8.42578125" style="3" customWidth="1"/>
    <col min="5871" max="5871" width="11" style="3" customWidth="1"/>
    <col min="5872" max="5872" width="16.85546875" style="3" customWidth="1"/>
    <col min="5873" max="5873" width="18.42578125" style="3" customWidth="1"/>
    <col min="5874" max="5874" width="20.140625" style="3" customWidth="1"/>
    <col min="5875" max="5875" width="6.140625" style="3" customWidth="1"/>
    <col min="5876" max="5876" width="28.85546875" style="3" customWidth="1"/>
    <col min="5877" max="6122" width="11.42578125" style="3"/>
    <col min="6123" max="6123" width="3.42578125" style="3" customWidth="1"/>
    <col min="6124" max="6124" width="6.42578125" style="3" customWidth="1"/>
    <col min="6125" max="6125" width="52" style="3" customWidth="1"/>
    <col min="6126" max="6126" width="8.42578125" style="3" customWidth="1"/>
    <col min="6127" max="6127" width="11" style="3" customWidth="1"/>
    <col min="6128" max="6128" width="16.85546875" style="3" customWidth="1"/>
    <col min="6129" max="6129" width="18.42578125" style="3" customWidth="1"/>
    <col min="6130" max="6130" width="20.140625" style="3" customWidth="1"/>
    <col min="6131" max="6131" width="6.140625" style="3" customWidth="1"/>
    <col min="6132" max="6132" width="28.85546875" style="3" customWidth="1"/>
    <col min="6133" max="6378" width="11.42578125" style="3"/>
    <col min="6379" max="6379" width="3.42578125" style="3" customWidth="1"/>
    <col min="6380" max="6380" width="6.42578125" style="3" customWidth="1"/>
    <col min="6381" max="6381" width="52" style="3" customWidth="1"/>
    <col min="6382" max="6382" width="8.42578125" style="3" customWidth="1"/>
    <col min="6383" max="6383" width="11" style="3" customWidth="1"/>
    <col min="6384" max="6384" width="16.85546875" style="3" customWidth="1"/>
    <col min="6385" max="6385" width="18.42578125" style="3" customWidth="1"/>
    <col min="6386" max="6386" width="20.140625" style="3" customWidth="1"/>
    <col min="6387" max="6387" width="6.140625" style="3" customWidth="1"/>
    <col min="6388" max="6388" width="28.85546875" style="3" customWidth="1"/>
    <col min="6389" max="6634" width="11.42578125" style="3"/>
    <col min="6635" max="6635" width="3.42578125" style="3" customWidth="1"/>
    <col min="6636" max="6636" width="6.42578125" style="3" customWidth="1"/>
    <col min="6637" max="6637" width="52" style="3" customWidth="1"/>
    <col min="6638" max="6638" width="8.42578125" style="3" customWidth="1"/>
    <col min="6639" max="6639" width="11" style="3" customWidth="1"/>
    <col min="6640" max="6640" width="16.85546875" style="3" customWidth="1"/>
    <col min="6641" max="6641" width="18.42578125" style="3" customWidth="1"/>
    <col min="6642" max="6642" width="20.140625" style="3" customWidth="1"/>
    <col min="6643" max="6643" width="6.140625" style="3" customWidth="1"/>
    <col min="6644" max="6644" width="28.85546875" style="3" customWidth="1"/>
    <col min="6645" max="6890" width="11.42578125" style="3"/>
    <col min="6891" max="6891" width="3.42578125" style="3" customWidth="1"/>
    <col min="6892" max="6892" width="6.42578125" style="3" customWidth="1"/>
    <col min="6893" max="6893" width="52" style="3" customWidth="1"/>
    <col min="6894" max="6894" width="8.42578125" style="3" customWidth="1"/>
    <col min="6895" max="6895" width="11" style="3" customWidth="1"/>
    <col min="6896" max="6896" width="16.85546875" style="3" customWidth="1"/>
    <col min="6897" max="6897" width="18.42578125" style="3" customWidth="1"/>
    <col min="6898" max="6898" width="20.140625" style="3" customWidth="1"/>
    <col min="6899" max="6899" width="6.140625" style="3" customWidth="1"/>
    <col min="6900" max="6900" width="28.85546875" style="3" customWidth="1"/>
    <col min="6901" max="7146" width="11.42578125" style="3"/>
    <col min="7147" max="7147" width="3.42578125" style="3" customWidth="1"/>
    <col min="7148" max="7148" width="6.42578125" style="3" customWidth="1"/>
    <col min="7149" max="7149" width="52" style="3" customWidth="1"/>
    <col min="7150" max="7150" width="8.42578125" style="3" customWidth="1"/>
    <col min="7151" max="7151" width="11" style="3" customWidth="1"/>
    <col min="7152" max="7152" width="16.85546875" style="3" customWidth="1"/>
    <col min="7153" max="7153" width="18.42578125" style="3" customWidth="1"/>
    <col min="7154" max="7154" width="20.140625" style="3" customWidth="1"/>
    <col min="7155" max="7155" width="6.140625" style="3" customWidth="1"/>
    <col min="7156" max="7156" width="28.85546875" style="3" customWidth="1"/>
    <col min="7157" max="7402" width="11.42578125" style="3"/>
    <col min="7403" max="7403" width="3.42578125" style="3" customWidth="1"/>
    <col min="7404" max="7404" width="6.42578125" style="3" customWidth="1"/>
    <col min="7405" max="7405" width="52" style="3" customWidth="1"/>
    <col min="7406" max="7406" width="8.42578125" style="3" customWidth="1"/>
    <col min="7407" max="7407" width="11" style="3" customWidth="1"/>
    <col min="7408" max="7408" width="16.85546875" style="3" customWidth="1"/>
    <col min="7409" max="7409" width="18.42578125" style="3" customWidth="1"/>
    <col min="7410" max="7410" width="20.140625" style="3" customWidth="1"/>
    <col min="7411" max="7411" width="6.140625" style="3" customWidth="1"/>
    <col min="7412" max="7412" width="28.85546875" style="3" customWidth="1"/>
    <col min="7413" max="7658" width="11.42578125" style="3"/>
    <col min="7659" max="7659" width="3.42578125" style="3" customWidth="1"/>
    <col min="7660" max="7660" width="6.42578125" style="3" customWidth="1"/>
    <col min="7661" max="7661" width="52" style="3" customWidth="1"/>
    <col min="7662" max="7662" width="8.42578125" style="3" customWidth="1"/>
    <col min="7663" max="7663" width="11" style="3" customWidth="1"/>
    <col min="7664" max="7664" width="16.85546875" style="3" customWidth="1"/>
    <col min="7665" max="7665" width="18.42578125" style="3" customWidth="1"/>
    <col min="7666" max="7666" width="20.140625" style="3" customWidth="1"/>
    <col min="7667" max="7667" width="6.140625" style="3" customWidth="1"/>
    <col min="7668" max="7668" width="28.85546875" style="3" customWidth="1"/>
    <col min="7669" max="7914" width="11.42578125" style="3"/>
    <col min="7915" max="7915" width="3.42578125" style="3" customWidth="1"/>
    <col min="7916" max="7916" width="6.42578125" style="3" customWidth="1"/>
    <col min="7917" max="7917" width="52" style="3" customWidth="1"/>
    <col min="7918" max="7918" width="8.42578125" style="3" customWidth="1"/>
    <col min="7919" max="7919" width="11" style="3" customWidth="1"/>
    <col min="7920" max="7920" width="16.85546875" style="3" customWidth="1"/>
    <col min="7921" max="7921" width="18.42578125" style="3" customWidth="1"/>
    <col min="7922" max="7922" width="20.140625" style="3" customWidth="1"/>
    <col min="7923" max="7923" width="6.140625" style="3" customWidth="1"/>
    <col min="7924" max="7924" width="28.85546875" style="3" customWidth="1"/>
    <col min="7925" max="8170" width="11.42578125" style="3"/>
    <col min="8171" max="8171" width="3.42578125" style="3" customWidth="1"/>
    <col min="8172" max="8172" width="6.42578125" style="3" customWidth="1"/>
    <col min="8173" max="8173" width="52" style="3" customWidth="1"/>
    <col min="8174" max="8174" width="8.42578125" style="3" customWidth="1"/>
    <col min="8175" max="8175" width="11" style="3" customWidth="1"/>
    <col min="8176" max="8176" width="16.85546875" style="3" customWidth="1"/>
    <col min="8177" max="8177" width="18.42578125" style="3" customWidth="1"/>
    <col min="8178" max="8178" width="20.140625" style="3" customWidth="1"/>
    <col min="8179" max="8179" width="6.140625" style="3" customWidth="1"/>
    <col min="8180" max="8180" width="28.85546875" style="3" customWidth="1"/>
    <col min="8181" max="8426" width="11.42578125" style="3"/>
    <col min="8427" max="8427" width="3.42578125" style="3" customWidth="1"/>
    <col min="8428" max="8428" width="6.42578125" style="3" customWidth="1"/>
    <col min="8429" max="8429" width="52" style="3" customWidth="1"/>
    <col min="8430" max="8430" width="8.42578125" style="3" customWidth="1"/>
    <col min="8431" max="8431" width="11" style="3" customWidth="1"/>
    <col min="8432" max="8432" width="16.85546875" style="3" customWidth="1"/>
    <col min="8433" max="8433" width="18.42578125" style="3" customWidth="1"/>
    <col min="8434" max="8434" width="20.140625" style="3" customWidth="1"/>
    <col min="8435" max="8435" width="6.140625" style="3" customWidth="1"/>
    <col min="8436" max="8436" width="28.85546875" style="3" customWidth="1"/>
    <col min="8437" max="8682" width="11.42578125" style="3"/>
    <col min="8683" max="8683" width="3.42578125" style="3" customWidth="1"/>
    <col min="8684" max="8684" width="6.42578125" style="3" customWidth="1"/>
    <col min="8685" max="8685" width="52" style="3" customWidth="1"/>
    <col min="8686" max="8686" width="8.42578125" style="3" customWidth="1"/>
    <col min="8687" max="8687" width="11" style="3" customWidth="1"/>
    <col min="8688" max="8688" width="16.85546875" style="3" customWidth="1"/>
    <col min="8689" max="8689" width="18.42578125" style="3" customWidth="1"/>
    <col min="8690" max="8690" width="20.140625" style="3" customWidth="1"/>
    <col min="8691" max="8691" width="6.140625" style="3" customWidth="1"/>
    <col min="8692" max="8692" width="28.85546875" style="3" customWidth="1"/>
    <col min="8693" max="8938" width="11.42578125" style="3"/>
    <col min="8939" max="8939" width="3.42578125" style="3" customWidth="1"/>
    <col min="8940" max="8940" width="6.42578125" style="3" customWidth="1"/>
    <col min="8941" max="8941" width="52" style="3" customWidth="1"/>
    <col min="8942" max="8942" width="8.42578125" style="3" customWidth="1"/>
    <col min="8943" max="8943" width="11" style="3" customWidth="1"/>
    <col min="8944" max="8944" width="16.85546875" style="3" customWidth="1"/>
    <col min="8945" max="8945" width="18.42578125" style="3" customWidth="1"/>
    <col min="8946" max="8946" width="20.140625" style="3" customWidth="1"/>
    <col min="8947" max="8947" width="6.140625" style="3" customWidth="1"/>
    <col min="8948" max="8948" width="28.85546875" style="3" customWidth="1"/>
    <col min="8949" max="9194" width="11.42578125" style="3"/>
    <col min="9195" max="9195" width="3.42578125" style="3" customWidth="1"/>
    <col min="9196" max="9196" width="6.42578125" style="3" customWidth="1"/>
    <col min="9197" max="9197" width="52" style="3" customWidth="1"/>
    <col min="9198" max="9198" width="8.42578125" style="3" customWidth="1"/>
    <col min="9199" max="9199" width="11" style="3" customWidth="1"/>
    <col min="9200" max="9200" width="16.85546875" style="3" customWidth="1"/>
    <col min="9201" max="9201" width="18.42578125" style="3" customWidth="1"/>
    <col min="9202" max="9202" width="20.140625" style="3" customWidth="1"/>
    <col min="9203" max="9203" width="6.140625" style="3" customWidth="1"/>
    <col min="9204" max="9204" width="28.85546875" style="3" customWidth="1"/>
    <col min="9205" max="9450" width="11.42578125" style="3"/>
    <col min="9451" max="9451" width="3.42578125" style="3" customWidth="1"/>
    <col min="9452" max="9452" width="6.42578125" style="3" customWidth="1"/>
    <col min="9453" max="9453" width="52" style="3" customWidth="1"/>
    <col min="9454" max="9454" width="8.42578125" style="3" customWidth="1"/>
    <col min="9455" max="9455" width="11" style="3" customWidth="1"/>
    <col min="9456" max="9456" width="16.85546875" style="3" customWidth="1"/>
    <col min="9457" max="9457" width="18.42578125" style="3" customWidth="1"/>
    <col min="9458" max="9458" width="20.140625" style="3" customWidth="1"/>
    <col min="9459" max="9459" width="6.140625" style="3" customWidth="1"/>
    <col min="9460" max="9460" width="28.85546875" style="3" customWidth="1"/>
    <col min="9461" max="9706" width="11.42578125" style="3"/>
    <col min="9707" max="9707" width="3.42578125" style="3" customWidth="1"/>
    <col min="9708" max="9708" width="6.42578125" style="3" customWidth="1"/>
    <col min="9709" max="9709" width="52" style="3" customWidth="1"/>
    <col min="9710" max="9710" width="8.42578125" style="3" customWidth="1"/>
    <col min="9711" max="9711" width="11" style="3" customWidth="1"/>
    <col min="9712" max="9712" width="16.85546875" style="3" customWidth="1"/>
    <col min="9713" max="9713" width="18.42578125" style="3" customWidth="1"/>
    <col min="9714" max="9714" width="20.140625" style="3" customWidth="1"/>
    <col min="9715" max="9715" width="6.140625" style="3" customWidth="1"/>
    <col min="9716" max="9716" width="28.85546875" style="3" customWidth="1"/>
    <col min="9717" max="9962" width="11.42578125" style="3"/>
    <col min="9963" max="9963" width="3.42578125" style="3" customWidth="1"/>
    <col min="9964" max="9964" width="6.42578125" style="3" customWidth="1"/>
    <col min="9965" max="9965" width="52" style="3" customWidth="1"/>
    <col min="9966" max="9966" width="8.42578125" style="3" customWidth="1"/>
    <col min="9967" max="9967" width="11" style="3" customWidth="1"/>
    <col min="9968" max="9968" width="16.85546875" style="3" customWidth="1"/>
    <col min="9969" max="9969" width="18.42578125" style="3" customWidth="1"/>
    <col min="9970" max="9970" width="20.140625" style="3" customWidth="1"/>
    <col min="9971" max="9971" width="6.140625" style="3" customWidth="1"/>
    <col min="9972" max="9972" width="28.85546875" style="3" customWidth="1"/>
    <col min="9973" max="10218" width="11.42578125" style="3"/>
    <col min="10219" max="10219" width="3.42578125" style="3" customWidth="1"/>
    <col min="10220" max="10220" width="6.42578125" style="3" customWidth="1"/>
    <col min="10221" max="10221" width="52" style="3" customWidth="1"/>
    <col min="10222" max="10222" width="8.42578125" style="3" customWidth="1"/>
    <col min="10223" max="10223" width="11" style="3" customWidth="1"/>
    <col min="10224" max="10224" width="16.85546875" style="3" customWidth="1"/>
    <col min="10225" max="10225" width="18.42578125" style="3" customWidth="1"/>
    <col min="10226" max="10226" width="20.140625" style="3" customWidth="1"/>
    <col min="10227" max="10227" width="6.140625" style="3" customWidth="1"/>
    <col min="10228" max="10228" width="28.85546875" style="3" customWidth="1"/>
    <col min="10229" max="10474" width="11.42578125" style="3"/>
    <col min="10475" max="10475" width="3.42578125" style="3" customWidth="1"/>
    <col min="10476" max="10476" width="6.42578125" style="3" customWidth="1"/>
    <col min="10477" max="10477" width="52" style="3" customWidth="1"/>
    <col min="10478" max="10478" width="8.42578125" style="3" customWidth="1"/>
    <col min="10479" max="10479" width="11" style="3" customWidth="1"/>
    <col min="10480" max="10480" width="16.85546875" style="3" customWidth="1"/>
    <col min="10481" max="10481" width="18.42578125" style="3" customWidth="1"/>
    <col min="10482" max="10482" width="20.140625" style="3" customWidth="1"/>
    <col min="10483" max="10483" width="6.140625" style="3" customWidth="1"/>
    <col min="10484" max="10484" width="28.85546875" style="3" customWidth="1"/>
    <col min="10485" max="10730" width="11.42578125" style="3"/>
    <col min="10731" max="10731" width="3.42578125" style="3" customWidth="1"/>
    <col min="10732" max="10732" width="6.42578125" style="3" customWidth="1"/>
    <col min="10733" max="10733" width="52" style="3" customWidth="1"/>
    <col min="10734" max="10734" width="8.42578125" style="3" customWidth="1"/>
    <col min="10735" max="10735" width="11" style="3" customWidth="1"/>
    <col min="10736" max="10736" width="16.85546875" style="3" customWidth="1"/>
    <col min="10737" max="10737" width="18.42578125" style="3" customWidth="1"/>
    <col min="10738" max="10738" width="20.140625" style="3" customWidth="1"/>
    <col min="10739" max="10739" width="6.140625" style="3" customWidth="1"/>
    <col min="10740" max="10740" width="28.85546875" style="3" customWidth="1"/>
    <col min="10741" max="10986" width="11.42578125" style="3"/>
    <col min="10987" max="10987" width="3.42578125" style="3" customWidth="1"/>
    <col min="10988" max="10988" width="6.42578125" style="3" customWidth="1"/>
    <col min="10989" max="10989" width="52" style="3" customWidth="1"/>
    <col min="10990" max="10990" width="8.42578125" style="3" customWidth="1"/>
    <col min="10991" max="10991" width="11" style="3" customWidth="1"/>
    <col min="10992" max="10992" width="16.85546875" style="3" customWidth="1"/>
    <col min="10993" max="10993" width="18.42578125" style="3" customWidth="1"/>
    <col min="10994" max="10994" width="20.140625" style="3" customWidth="1"/>
    <col min="10995" max="10995" width="6.140625" style="3" customWidth="1"/>
    <col min="10996" max="10996" width="28.85546875" style="3" customWidth="1"/>
    <col min="10997" max="11242" width="11.42578125" style="3"/>
    <col min="11243" max="11243" width="3.42578125" style="3" customWidth="1"/>
    <col min="11244" max="11244" width="6.42578125" style="3" customWidth="1"/>
    <col min="11245" max="11245" width="52" style="3" customWidth="1"/>
    <col min="11246" max="11246" width="8.42578125" style="3" customWidth="1"/>
    <col min="11247" max="11247" width="11" style="3" customWidth="1"/>
    <col min="11248" max="11248" width="16.85546875" style="3" customWidth="1"/>
    <col min="11249" max="11249" width="18.42578125" style="3" customWidth="1"/>
    <col min="11250" max="11250" width="20.140625" style="3" customWidth="1"/>
    <col min="11251" max="11251" width="6.140625" style="3" customWidth="1"/>
    <col min="11252" max="11252" width="28.85546875" style="3" customWidth="1"/>
    <col min="11253" max="11498" width="11.42578125" style="3"/>
    <col min="11499" max="11499" width="3.42578125" style="3" customWidth="1"/>
    <col min="11500" max="11500" width="6.42578125" style="3" customWidth="1"/>
    <col min="11501" max="11501" width="52" style="3" customWidth="1"/>
    <col min="11502" max="11502" width="8.42578125" style="3" customWidth="1"/>
    <col min="11503" max="11503" width="11" style="3" customWidth="1"/>
    <col min="11504" max="11504" width="16.85546875" style="3" customWidth="1"/>
    <col min="11505" max="11505" width="18.42578125" style="3" customWidth="1"/>
    <col min="11506" max="11506" width="20.140625" style="3" customWidth="1"/>
    <col min="11507" max="11507" width="6.140625" style="3" customWidth="1"/>
    <col min="11508" max="11508" width="28.85546875" style="3" customWidth="1"/>
    <col min="11509" max="11754" width="11.42578125" style="3"/>
    <col min="11755" max="11755" width="3.42578125" style="3" customWidth="1"/>
    <col min="11756" max="11756" width="6.42578125" style="3" customWidth="1"/>
    <col min="11757" max="11757" width="52" style="3" customWidth="1"/>
    <col min="11758" max="11758" width="8.42578125" style="3" customWidth="1"/>
    <col min="11759" max="11759" width="11" style="3" customWidth="1"/>
    <col min="11760" max="11760" width="16.85546875" style="3" customWidth="1"/>
    <col min="11761" max="11761" width="18.42578125" style="3" customWidth="1"/>
    <col min="11762" max="11762" width="20.140625" style="3" customWidth="1"/>
    <col min="11763" max="11763" width="6.140625" style="3" customWidth="1"/>
    <col min="11764" max="11764" width="28.85546875" style="3" customWidth="1"/>
    <col min="11765" max="12010" width="11.42578125" style="3"/>
    <col min="12011" max="12011" width="3.42578125" style="3" customWidth="1"/>
    <col min="12012" max="12012" width="6.42578125" style="3" customWidth="1"/>
    <col min="12013" max="12013" width="52" style="3" customWidth="1"/>
    <col min="12014" max="12014" width="8.42578125" style="3" customWidth="1"/>
    <col min="12015" max="12015" width="11" style="3" customWidth="1"/>
    <col min="12016" max="12016" width="16.85546875" style="3" customWidth="1"/>
    <col min="12017" max="12017" width="18.42578125" style="3" customWidth="1"/>
    <col min="12018" max="12018" width="20.140625" style="3" customWidth="1"/>
    <col min="12019" max="12019" width="6.140625" style="3" customWidth="1"/>
    <col min="12020" max="12020" width="28.85546875" style="3" customWidth="1"/>
    <col min="12021" max="12266" width="11.42578125" style="3"/>
    <col min="12267" max="12267" width="3.42578125" style="3" customWidth="1"/>
    <col min="12268" max="12268" width="6.42578125" style="3" customWidth="1"/>
    <col min="12269" max="12269" width="52" style="3" customWidth="1"/>
    <col min="12270" max="12270" width="8.42578125" style="3" customWidth="1"/>
    <col min="12271" max="12271" width="11" style="3" customWidth="1"/>
    <col min="12272" max="12272" width="16.85546875" style="3" customWidth="1"/>
    <col min="12273" max="12273" width="18.42578125" style="3" customWidth="1"/>
    <col min="12274" max="12274" width="20.140625" style="3" customWidth="1"/>
    <col min="12275" max="12275" width="6.140625" style="3" customWidth="1"/>
    <col min="12276" max="12276" width="28.85546875" style="3" customWidth="1"/>
    <col min="12277" max="12522" width="11.42578125" style="3"/>
    <col min="12523" max="12523" width="3.42578125" style="3" customWidth="1"/>
    <col min="12524" max="12524" width="6.42578125" style="3" customWidth="1"/>
    <col min="12525" max="12525" width="52" style="3" customWidth="1"/>
    <col min="12526" max="12526" width="8.42578125" style="3" customWidth="1"/>
    <col min="12527" max="12527" width="11" style="3" customWidth="1"/>
    <col min="12528" max="12528" width="16.85546875" style="3" customWidth="1"/>
    <col min="12529" max="12529" width="18.42578125" style="3" customWidth="1"/>
    <col min="12530" max="12530" width="20.140625" style="3" customWidth="1"/>
    <col min="12531" max="12531" width="6.140625" style="3" customWidth="1"/>
    <col min="12532" max="12532" width="28.85546875" style="3" customWidth="1"/>
    <col min="12533" max="12778" width="11.42578125" style="3"/>
    <col min="12779" max="12779" width="3.42578125" style="3" customWidth="1"/>
    <col min="12780" max="12780" width="6.42578125" style="3" customWidth="1"/>
    <col min="12781" max="12781" width="52" style="3" customWidth="1"/>
    <col min="12782" max="12782" width="8.42578125" style="3" customWidth="1"/>
    <col min="12783" max="12783" width="11" style="3" customWidth="1"/>
    <col min="12784" max="12784" width="16.85546875" style="3" customWidth="1"/>
    <col min="12785" max="12785" width="18.42578125" style="3" customWidth="1"/>
    <col min="12786" max="12786" width="20.140625" style="3" customWidth="1"/>
    <col min="12787" max="12787" width="6.140625" style="3" customWidth="1"/>
    <col min="12788" max="12788" width="28.85546875" style="3" customWidth="1"/>
    <col min="12789" max="13034" width="11.42578125" style="3"/>
    <col min="13035" max="13035" width="3.42578125" style="3" customWidth="1"/>
    <col min="13036" max="13036" width="6.42578125" style="3" customWidth="1"/>
    <col min="13037" max="13037" width="52" style="3" customWidth="1"/>
    <col min="13038" max="13038" width="8.42578125" style="3" customWidth="1"/>
    <col min="13039" max="13039" width="11" style="3" customWidth="1"/>
    <col min="13040" max="13040" width="16.85546875" style="3" customWidth="1"/>
    <col min="13041" max="13041" width="18.42578125" style="3" customWidth="1"/>
    <col min="13042" max="13042" width="20.140625" style="3" customWidth="1"/>
    <col min="13043" max="13043" width="6.140625" style="3" customWidth="1"/>
    <col min="13044" max="13044" width="28.85546875" style="3" customWidth="1"/>
    <col min="13045" max="13290" width="11.42578125" style="3"/>
    <col min="13291" max="13291" width="3.42578125" style="3" customWidth="1"/>
    <col min="13292" max="13292" width="6.42578125" style="3" customWidth="1"/>
    <col min="13293" max="13293" width="52" style="3" customWidth="1"/>
    <col min="13294" max="13294" width="8.42578125" style="3" customWidth="1"/>
    <col min="13295" max="13295" width="11" style="3" customWidth="1"/>
    <col min="13296" max="13296" width="16.85546875" style="3" customWidth="1"/>
    <col min="13297" max="13297" width="18.42578125" style="3" customWidth="1"/>
    <col min="13298" max="13298" width="20.140625" style="3" customWidth="1"/>
    <col min="13299" max="13299" width="6.140625" style="3" customWidth="1"/>
    <col min="13300" max="13300" width="28.85546875" style="3" customWidth="1"/>
    <col min="13301" max="13546" width="11.42578125" style="3"/>
    <col min="13547" max="13547" width="3.42578125" style="3" customWidth="1"/>
    <col min="13548" max="13548" width="6.42578125" style="3" customWidth="1"/>
    <col min="13549" max="13549" width="52" style="3" customWidth="1"/>
    <col min="13550" max="13550" width="8.42578125" style="3" customWidth="1"/>
    <col min="13551" max="13551" width="11" style="3" customWidth="1"/>
    <col min="13552" max="13552" width="16.85546875" style="3" customWidth="1"/>
    <col min="13553" max="13553" width="18.42578125" style="3" customWidth="1"/>
    <col min="13554" max="13554" width="20.140625" style="3" customWidth="1"/>
    <col min="13555" max="13555" width="6.140625" style="3" customWidth="1"/>
    <col min="13556" max="13556" width="28.85546875" style="3" customWidth="1"/>
    <col min="13557" max="13802" width="11.42578125" style="3"/>
    <col min="13803" max="13803" width="3.42578125" style="3" customWidth="1"/>
    <col min="13804" max="13804" width="6.42578125" style="3" customWidth="1"/>
    <col min="13805" max="13805" width="52" style="3" customWidth="1"/>
    <col min="13806" max="13806" width="8.42578125" style="3" customWidth="1"/>
    <col min="13807" max="13807" width="11" style="3" customWidth="1"/>
    <col min="13808" max="13808" width="16.85546875" style="3" customWidth="1"/>
    <col min="13809" max="13809" width="18.42578125" style="3" customWidth="1"/>
    <col min="13810" max="13810" width="20.140625" style="3" customWidth="1"/>
    <col min="13811" max="13811" width="6.140625" style="3" customWidth="1"/>
    <col min="13812" max="13812" width="28.85546875" style="3" customWidth="1"/>
    <col min="13813" max="14058" width="11.42578125" style="3"/>
    <col min="14059" max="14059" width="3.42578125" style="3" customWidth="1"/>
    <col min="14060" max="14060" width="6.42578125" style="3" customWidth="1"/>
    <col min="14061" max="14061" width="52" style="3" customWidth="1"/>
    <col min="14062" max="14062" width="8.42578125" style="3" customWidth="1"/>
    <col min="14063" max="14063" width="11" style="3" customWidth="1"/>
    <col min="14064" max="14064" width="16.85546875" style="3" customWidth="1"/>
    <col min="14065" max="14065" width="18.42578125" style="3" customWidth="1"/>
    <col min="14066" max="14066" width="20.140625" style="3" customWidth="1"/>
    <col min="14067" max="14067" width="6.140625" style="3" customWidth="1"/>
    <col min="14068" max="14068" width="28.85546875" style="3" customWidth="1"/>
    <col min="14069" max="14314" width="11.42578125" style="3"/>
    <col min="14315" max="14315" width="3.42578125" style="3" customWidth="1"/>
    <col min="14316" max="14316" width="6.42578125" style="3" customWidth="1"/>
    <col min="14317" max="14317" width="52" style="3" customWidth="1"/>
    <col min="14318" max="14318" width="8.42578125" style="3" customWidth="1"/>
    <col min="14319" max="14319" width="11" style="3" customWidth="1"/>
    <col min="14320" max="14320" width="16.85546875" style="3" customWidth="1"/>
    <col min="14321" max="14321" width="18.42578125" style="3" customWidth="1"/>
    <col min="14322" max="14322" width="20.140625" style="3" customWidth="1"/>
    <col min="14323" max="14323" width="6.140625" style="3" customWidth="1"/>
    <col min="14324" max="14324" width="28.85546875" style="3" customWidth="1"/>
    <col min="14325" max="14570" width="11.42578125" style="3"/>
    <col min="14571" max="14571" width="3.42578125" style="3" customWidth="1"/>
    <col min="14572" max="14572" width="6.42578125" style="3" customWidth="1"/>
    <col min="14573" max="14573" width="52" style="3" customWidth="1"/>
    <col min="14574" max="14574" width="8.42578125" style="3" customWidth="1"/>
    <col min="14575" max="14575" width="11" style="3" customWidth="1"/>
    <col min="14576" max="14576" width="16.85546875" style="3" customWidth="1"/>
    <col min="14577" max="14577" width="18.42578125" style="3" customWidth="1"/>
    <col min="14578" max="14578" width="20.140625" style="3" customWidth="1"/>
    <col min="14579" max="14579" width="6.140625" style="3" customWidth="1"/>
    <col min="14580" max="14580" width="28.85546875" style="3" customWidth="1"/>
    <col min="14581" max="14826" width="11.42578125" style="3"/>
    <col min="14827" max="14827" width="3.42578125" style="3" customWidth="1"/>
    <col min="14828" max="14828" width="6.42578125" style="3" customWidth="1"/>
    <col min="14829" max="14829" width="52" style="3" customWidth="1"/>
    <col min="14830" max="14830" width="8.42578125" style="3" customWidth="1"/>
    <col min="14831" max="14831" width="11" style="3" customWidth="1"/>
    <col min="14832" max="14832" width="16.85546875" style="3" customWidth="1"/>
    <col min="14833" max="14833" width="18.42578125" style="3" customWidth="1"/>
    <col min="14834" max="14834" width="20.140625" style="3" customWidth="1"/>
    <col min="14835" max="14835" width="6.140625" style="3" customWidth="1"/>
    <col min="14836" max="14836" width="28.85546875" style="3" customWidth="1"/>
    <col min="14837" max="15082" width="11.42578125" style="3"/>
    <col min="15083" max="15083" width="3.42578125" style="3" customWidth="1"/>
    <col min="15084" max="15084" width="6.42578125" style="3" customWidth="1"/>
    <col min="15085" max="15085" width="52" style="3" customWidth="1"/>
    <col min="15086" max="15086" width="8.42578125" style="3" customWidth="1"/>
    <col min="15087" max="15087" width="11" style="3" customWidth="1"/>
    <col min="15088" max="15088" width="16.85546875" style="3" customWidth="1"/>
    <col min="15089" max="15089" width="18.42578125" style="3" customWidth="1"/>
    <col min="15090" max="15090" width="20.140625" style="3" customWidth="1"/>
    <col min="15091" max="15091" width="6.140625" style="3" customWidth="1"/>
    <col min="15092" max="15092" width="28.85546875" style="3" customWidth="1"/>
    <col min="15093" max="15338" width="11.42578125" style="3"/>
    <col min="15339" max="15339" width="3.42578125" style="3" customWidth="1"/>
    <col min="15340" max="15340" width="6.42578125" style="3" customWidth="1"/>
    <col min="15341" max="15341" width="52" style="3" customWidth="1"/>
    <col min="15342" max="15342" width="8.42578125" style="3" customWidth="1"/>
    <col min="15343" max="15343" width="11" style="3" customWidth="1"/>
    <col min="15344" max="15344" width="16.85546875" style="3" customWidth="1"/>
    <col min="15345" max="15345" width="18.42578125" style="3" customWidth="1"/>
    <col min="15346" max="15346" width="20.140625" style="3" customWidth="1"/>
    <col min="15347" max="15347" width="6.140625" style="3" customWidth="1"/>
    <col min="15348" max="15348" width="28.85546875" style="3" customWidth="1"/>
    <col min="15349" max="15594" width="11.42578125" style="3"/>
    <col min="15595" max="15595" width="3.42578125" style="3" customWidth="1"/>
    <col min="15596" max="15596" width="6.42578125" style="3" customWidth="1"/>
    <col min="15597" max="15597" width="52" style="3" customWidth="1"/>
    <col min="15598" max="15598" width="8.42578125" style="3" customWidth="1"/>
    <col min="15599" max="15599" width="11" style="3" customWidth="1"/>
    <col min="15600" max="15600" width="16.85546875" style="3" customWidth="1"/>
    <col min="15601" max="15601" width="18.42578125" style="3" customWidth="1"/>
    <col min="15602" max="15602" width="20.140625" style="3" customWidth="1"/>
    <col min="15603" max="15603" width="6.140625" style="3" customWidth="1"/>
    <col min="15604" max="15604" width="28.85546875" style="3" customWidth="1"/>
    <col min="15605" max="15850" width="11.42578125" style="3"/>
    <col min="15851" max="15851" width="3.42578125" style="3" customWidth="1"/>
    <col min="15852" max="15852" width="6.42578125" style="3" customWidth="1"/>
    <col min="15853" max="15853" width="52" style="3" customWidth="1"/>
    <col min="15854" max="15854" width="8.42578125" style="3" customWidth="1"/>
    <col min="15855" max="15855" width="11" style="3" customWidth="1"/>
    <col min="15856" max="15856" width="16.85546875" style="3" customWidth="1"/>
    <col min="15857" max="15857" width="18.42578125" style="3" customWidth="1"/>
    <col min="15858" max="15858" width="20.140625" style="3" customWidth="1"/>
    <col min="15859" max="15859" width="6.140625" style="3" customWidth="1"/>
    <col min="15860" max="15860" width="28.85546875" style="3" customWidth="1"/>
    <col min="15861" max="16106" width="11.42578125" style="3"/>
    <col min="16107" max="16107" width="3.42578125" style="3" customWidth="1"/>
    <col min="16108" max="16108" width="6.42578125" style="3" customWidth="1"/>
    <col min="16109" max="16109" width="52" style="3" customWidth="1"/>
    <col min="16110" max="16110" width="8.42578125" style="3" customWidth="1"/>
    <col min="16111" max="16111" width="11" style="3" customWidth="1"/>
    <col min="16112" max="16112" width="16.85546875" style="3" customWidth="1"/>
    <col min="16113" max="16113" width="18.42578125" style="3" customWidth="1"/>
    <col min="16114" max="16114" width="20.140625" style="3" customWidth="1"/>
    <col min="16115" max="16115" width="6.140625" style="3" customWidth="1"/>
    <col min="16116" max="16116" width="28.85546875" style="3" customWidth="1"/>
    <col min="16117" max="16384" width="11.42578125" style="3"/>
  </cols>
  <sheetData>
    <row r="1" spans="1:61" ht="15.75" thickBot="1"/>
    <row r="2" spans="1:61">
      <c r="B2" s="42"/>
      <c r="C2" s="40"/>
      <c r="D2" s="40"/>
      <c r="E2" s="41"/>
      <c r="F2" s="40"/>
      <c r="G2" s="39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</row>
    <row r="3" spans="1:61">
      <c r="B3" s="38"/>
      <c r="C3" s="30"/>
      <c r="D3" s="30"/>
      <c r="E3" s="31"/>
      <c r="F3" s="30"/>
      <c r="G3" s="37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</row>
    <row r="4" spans="1:61" ht="15" customHeight="1">
      <c r="B4" s="244" t="s">
        <v>394</v>
      </c>
      <c r="C4" s="245"/>
      <c r="D4" s="245"/>
      <c r="E4" s="245"/>
      <c r="F4" s="245"/>
      <c r="G4" s="246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</row>
    <row r="5" spans="1:61" ht="15" customHeight="1">
      <c r="B5" s="247" t="s">
        <v>389</v>
      </c>
      <c r="C5" s="248"/>
      <c r="D5" s="248"/>
      <c r="E5" s="248"/>
      <c r="F5" s="248"/>
      <c r="G5" s="249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</row>
    <row r="6" spans="1:61">
      <c r="B6" s="247"/>
      <c r="C6" s="248"/>
      <c r="D6" s="248"/>
      <c r="E6" s="248"/>
      <c r="F6" s="248"/>
      <c r="G6" s="249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</row>
    <row r="7" spans="1:61">
      <c r="B7" s="250"/>
      <c r="C7" s="251"/>
      <c r="D7" s="30"/>
      <c r="E7" s="31"/>
      <c r="F7" s="30"/>
      <c r="G7" s="37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</row>
    <row r="8" spans="1:61">
      <c r="B8" s="250"/>
      <c r="C8" s="251"/>
      <c r="D8" s="30"/>
      <c r="E8" s="31"/>
      <c r="F8" s="30"/>
      <c r="G8" s="37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</row>
    <row r="9" spans="1:61">
      <c r="B9" s="70"/>
      <c r="C9" s="57" t="s">
        <v>21</v>
      </c>
      <c r="D9" s="30" t="s">
        <v>23</v>
      </c>
      <c r="E9" s="31"/>
      <c r="F9" s="231" t="s">
        <v>26</v>
      </c>
      <c r="G9" s="232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</row>
    <row r="10" spans="1:61">
      <c r="B10" s="70"/>
      <c r="C10" s="57" t="s">
        <v>22</v>
      </c>
      <c r="D10" s="58" t="s">
        <v>24</v>
      </c>
      <c r="E10" s="58"/>
      <c r="F10" s="231" t="s">
        <v>25</v>
      </c>
      <c r="G10" s="232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</row>
    <row r="11" spans="1:61">
      <c r="B11" s="70"/>
      <c r="C11" s="57" t="s">
        <v>20</v>
      </c>
      <c r="D11" s="58" t="s">
        <v>94</v>
      </c>
      <c r="E11" s="31">
        <v>1</v>
      </c>
      <c r="F11" s="233"/>
      <c r="G11" s="234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</row>
    <row r="12" spans="1:61" s="28" customFormat="1">
      <c r="B12" s="70"/>
      <c r="C12" s="57"/>
      <c r="D12" s="58"/>
      <c r="E12" s="31"/>
      <c r="F12" s="233"/>
      <c r="G12" s="23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</row>
    <row r="13" spans="1:61" s="28" customFormat="1" ht="15.75" thickBot="1">
      <c r="B13" s="71"/>
      <c r="C13" s="35"/>
      <c r="D13" s="33"/>
      <c r="E13" s="34"/>
      <c r="F13" s="33"/>
      <c r="G13" s="32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</row>
    <row r="14" spans="1:61" s="28" customFormat="1" ht="15.75" thickBot="1">
      <c r="B14" s="72"/>
      <c r="C14" s="122"/>
      <c r="D14" s="30"/>
      <c r="E14" s="31"/>
      <c r="F14" s="30"/>
      <c r="G14" s="30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</row>
    <row r="15" spans="1:61" s="28" customFormat="1" ht="15" customHeight="1">
      <c r="A15" s="29"/>
      <c r="B15" s="235" t="s">
        <v>388</v>
      </c>
      <c r="C15" s="236"/>
      <c r="D15" s="236"/>
      <c r="E15" s="236"/>
      <c r="F15" s="236"/>
      <c r="G15" s="237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</row>
    <row r="16" spans="1:61" s="28" customFormat="1" ht="15" customHeight="1">
      <c r="A16" s="29"/>
      <c r="B16" s="238"/>
      <c r="C16" s="239"/>
      <c r="D16" s="239"/>
      <c r="E16" s="239"/>
      <c r="F16" s="239"/>
      <c r="G16" s="240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</row>
    <row r="17" spans="1:61" s="55" customFormat="1" ht="15.75" thickBot="1">
      <c r="A17" s="1"/>
      <c r="B17" s="241"/>
      <c r="C17" s="242"/>
      <c r="D17" s="242"/>
      <c r="E17" s="242"/>
      <c r="F17" s="242"/>
      <c r="G17" s="243"/>
    </row>
    <row r="18" spans="1:61" s="55" customFormat="1" ht="15.75" thickBot="1">
      <c r="A18" s="6"/>
      <c r="B18" s="27"/>
      <c r="C18" s="25"/>
      <c r="D18" s="25"/>
      <c r="E18" s="54"/>
      <c r="F18" s="25"/>
      <c r="G18" s="25"/>
    </row>
    <row r="19" spans="1:61">
      <c r="A19" s="6"/>
      <c r="B19" s="255" t="s">
        <v>16</v>
      </c>
      <c r="C19" s="256"/>
      <c r="D19" s="256"/>
      <c r="E19" s="256"/>
      <c r="F19" s="256"/>
      <c r="G19" s="257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</row>
    <row r="20" spans="1:61" ht="14.25" customHeight="1" thickBot="1">
      <c r="A20" s="6"/>
      <c r="B20" s="102" t="s">
        <v>15</v>
      </c>
      <c r="C20" s="103" t="s">
        <v>14</v>
      </c>
      <c r="D20" s="104" t="s">
        <v>13</v>
      </c>
      <c r="E20" s="104" t="s">
        <v>5</v>
      </c>
      <c r="F20" s="104" t="s">
        <v>12</v>
      </c>
      <c r="G20" s="105" t="s">
        <v>4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</row>
    <row r="21" spans="1:61" ht="15.75" thickBot="1">
      <c r="A21" s="6"/>
      <c r="B21" s="26"/>
      <c r="C21" s="26"/>
      <c r="D21" s="26"/>
      <c r="E21" s="26"/>
      <c r="F21" s="26"/>
      <c r="G21" s="53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</row>
    <row r="22" spans="1:61" s="55" customFormat="1" ht="15.75" thickBot="1">
      <c r="A22" s="131"/>
      <c r="B22" s="215">
        <v>1</v>
      </c>
      <c r="C22" s="252" t="s">
        <v>84</v>
      </c>
      <c r="D22" s="253"/>
      <c r="E22" s="253"/>
      <c r="F22" s="253"/>
      <c r="G22" s="254"/>
    </row>
    <row r="23" spans="1:61" s="55" customFormat="1">
      <c r="A23" s="131"/>
      <c r="B23" s="212" t="s">
        <v>383</v>
      </c>
      <c r="C23" s="213" t="s">
        <v>85</v>
      </c>
      <c r="D23" s="214" t="s">
        <v>37</v>
      </c>
      <c r="E23" s="219">
        <v>1</v>
      </c>
      <c r="F23" s="220"/>
      <c r="G23" s="221">
        <f>E23*F23</f>
        <v>0</v>
      </c>
    </row>
    <row r="24" spans="1:61" s="133" customFormat="1">
      <c r="A24" s="132"/>
      <c r="B24" s="101" t="s">
        <v>384</v>
      </c>
      <c r="C24" s="76" t="s">
        <v>87</v>
      </c>
      <c r="D24" s="99" t="s">
        <v>3</v>
      </c>
      <c r="E24" s="99">
        <v>100</v>
      </c>
      <c r="F24" s="84"/>
      <c r="G24" s="85">
        <f>E24*F24</f>
        <v>0</v>
      </c>
    </row>
    <row r="25" spans="1:61" s="133" customFormat="1" ht="15.75" thickBot="1">
      <c r="A25" s="132"/>
      <c r="B25" s="106"/>
      <c r="C25" s="107"/>
      <c r="D25" s="108"/>
      <c r="E25" s="108"/>
      <c r="F25" s="134" t="s">
        <v>31</v>
      </c>
      <c r="G25" s="151">
        <f>SUM(G23:G24)</f>
        <v>0</v>
      </c>
    </row>
    <row r="26" spans="1:61" ht="15.75" thickBot="1">
      <c r="A26" s="6"/>
      <c r="B26" s="26"/>
      <c r="C26" s="26"/>
      <c r="D26" s="26"/>
      <c r="E26" s="26"/>
      <c r="F26" s="26"/>
      <c r="G26" s="53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</row>
    <row r="27" spans="1:61">
      <c r="A27" s="6"/>
      <c r="B27" s="77">
        <v>2</v>
      </c>
      <c r="C27" s="258" t="s">
        <v>48</v>
      </c>
      <c r="D27" s="259"/>
      <c r="E27" s="259"/>
      <c r="F27" s="259"/>
      <c r="G27" s="260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</row>
    <row r="28" spans="1:61">
      <c r="A28" s="6"/>
      <c r="B28" s="65" t="s">
        <v>106</v>
      </c>
      <c r="C28" s="78" t="s">
        <v>58</v>
      </c>
      <c r="D28" s="79"/>
      <c r="E28" s="79"/>
      <c r="F28" s="80"/>
      <c r="G28" s="81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</row>
    <row r="29" spans="1:61">
      <c r="A29" s="6"/>
      <c r="B29" s="91" t="s">
        <v>108</v>
      </c>
      <c r="C29" s="97" t="s">
        <v>28</v>
      </c>
      <c r="D29" s="94"/>
      <c r="E29" s="94"/>
      <c r="F29" s="95"/>
      <c r="G29" s="96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</row>
    <row r="30" spans="1:61">
      <c r="A30" s="6"/>
      <c r="B30" s="67" t="s">
        <v>109</v>
      </c>
      <c r="C30" s="82" t="s">
        <v>53</v>
      </c>
      <c r="D30" s="83" t="s">
        <v>2</v>
      </c>
      <c r="E30" s="99">
        <v>7.36</v>
      </c>
      <c r="F30" s="84"/>
      <c r="G30" s="85">
        <f>E30*F30</f>
        <v>0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</row>
    <row r="31" spans="1:61">
      <c r="A31" s="6"/>
      <c r="B31" s="67" t="s">
        <v>110</v>
      </c>
      <c r="C31" s="82" t="s">
        <v>302</v>
      </c>
      <c r="D31" s="83" t="s">
        <v>37</v>
      </c>
      <c r="E31" s="99">
        <v>1</v>
      </c>
      <c r="F31" s="84"/>
      <c r="G31" s="85">
        <f t="shared" ref="G31:G32" si="0">E31*F31</f>
        <v>0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</row>
    <row r="32" spans="1:61">
      <c r="A32" s="6"/>
      <c r="B32" s="67" t="s">
        <v>300</v>
      </c>
      <c r="C32" s="82" t="s">
        <v>301</v>
      </c>
      <c r="D32" s="83" t="s">
        <v>37</v>
      </c>
      <c r="E32" s="99">
        <v>2</v>
      </c>
      <c r="F32" s="84"/>
      <c r="G32" s="85">
        <f t="shared" si="0"/>
        <v>0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</row>
    <row r="33" spans="1:61" ht="14.25" customHeight="1">
      <c r="A33" s="6"/>
      <c r="B33" s="66"/>
      <c r="C33" s="86"/>
      <c r="D33" s="93"/>
      <c r="E33" s="94"/>
      <c r="F33" s="95"/>
      <c r="G33" s="96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</row>
    <row r="34" spans="1:61">
      <c r="A34" s="6"/>
      <c r="B34" s="69" t="s">
        <v>107</v>
      </c>
      <c r="C34" s="87" t="s">
        <v>59</v>
      </c>
      <c r="D34" s="88"/>
      <c r="E34" s="89"/>
      <c r="F34" s="89"/>
      <c r="G34" s="90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</row>
    <row r="35" spans="1:61" s="44" customFormat="1">
      <c r="A35" s="43"/>
      <c r="B35" s="98" t="s">
        <v>111</v>
      </c>
      <c r="C35" s="92" t="s">
        <v>60</v>
      </c>
      <c r="D35" s="99"/>
      <c r="E35" s="99"/>
      <c r="F35" s="84"/>
      <c r="G35" s="85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</row>
    <row r="36" spans="1:61" s="45" customFormat="1">
      <c r="A36" s="139"/>
      <c r="B36" s="100" t="s">
        <v>112</v>
      </c>
      <c r="C36" s="76" t="s">
        <v>95</v>
      </c>
      <c r="D36" s="99" t="s">
        <v>2</v>
      </c>
      <c r="E36" s="140">
        <v>73.08</v>
      </c>
      <c r="F36" s="84"/>
      <c r="G36" s="85">
        <f t="shared" ref="G36:G41" si="1">E36*F36</f>
        <v>0</v>
      </c>
    </row>
    <row r="37" spans="1:61" s="45" customFormat="1">
      <c r="A37" s="139"/>
      <c r="B37" s="100" t="s">
        <v>113</v>
      </c>
      <c r="C37" s="76" t="s">
        <v>96</v>
      </c>
      <c r="D37" s="99" t="s">
        <v>3</v>
      </c>
      <c r="E37" s="140">
        <v>22</v>
      </c>
      <c r="F37" s="84"/>
      <c r="G37" s="85">
        <f t="shared" si="1"/>
        <v>0</v>
      </c>
    </row>
    <row r="38" spans="1:61" s="45" customFormat="1">
      <c r="A38" s="139"/>
      <c r="B38" s="100" t="s">
        <v>114</v>
      </c>
      <c r="C38" s="76" t="s">
        <v>392</v>
      </c>
      <c r="D38" s="99" t="s">
        <v>2</v>
      </c>
      <c r="E38" s="140">
        <v>53.88</v>
      </c>
      <c r="F38" s="222"/>
      <c r="G38" s="85">
        <f t="shared" si="1"/>
        <v>0</v>
      </c>
    </row>
    <row r="39" spans="1:61" s="45" customFormat="1">
      <c r="A39" s="139"/>
      <c r="B39" s="100" t="s">
        <v>115</v>
      </c>
      <c r="C39" s="76" t="s">
        <v>308</v>
      </c>
      <c r="D39" s="99" t="s">
        <v>2</v>
      </c>
      <c r="E39" s="140">
        <v>67.760000000000005</v>
      </c>
      <c r="F39" s="84"/>
      <c r="G39" s="85">
        <f t="shared" si="1"/>
        <v>0</v>
      </c>
    </row>
    <row r="40" spans="1:61" s="45" customFormat="1">
      <c r="A40" s="139"/>
      <c r="B40" s="100" t="s">
        <v>116</v>
      </c>
      <c r="C40" s="76" t="s">
        <v>97</v>
      </c>
      <c r="D40" s="99" t="s">
        <v>2</v>
      </c>
      <c r="E40" s="140">
        <f>E39*0.05</f>
        <v>3.3880000000000003</v>
      </c>
      <c r="F40" s="84"/>
      <c r="G40" s="85">
        <f t="shared" si="1"/>
        <v>0</v>
      </c>
    </row>
    <row r="41" spans="1:61" s="45" customFormat="1">
      <c r="A41" s="139"/>
      <c r="B41" s="100" t="s">
        <v>312</v>
      </c>
      <c r="C41" s="76" t="s">
        <v>317</v>
      </c>
      <c r="D41" s="99" t="s">
        <v>2</v>
      </c>
      <c r="E41" s="140">
        <v>5.32</v>
      </c>
      <c r="F41" s="155"/>
      <c r="G41" s="85">
        <f t="shared" si="1"/>
        <v>0</v>
      </c>
    </row>
    <row r="42" spans="1:61" s="45" customFormat="1">
      <c r="A42" s="139"/>
      <c r="B42" s="100"/>
      <c r="C42" s="76"/>
      <c r="D42" s="141"/>
      <c r="E42" s="141"/>
      <c r="F42" s="142"/>
      <c r="G42" s="85"/>
    </row>
    <row r="43" spans="1:61" s="45" customFormat="1">
      <c r="A43" s="139"/>
      <c r="B43" s="69" t="s">
        <v>117</v>
      </c>
      <c r="C43" s="87" t="s">
        <v>66</v>
      </c>
      <c r="D43" s="87"/>
      <c r="E43" s="89"/>
      <c r="F43" s="89"/>
      <c r="G43" s="90"/>
    </row>
    <row r="44" spans="1:61" s="55" customFormat="1">
      <c r="A44" s="131"/>
      <c r="B44" s="146" t="s">
        <v>118</v>
      </c>
      <c r="C44" s="92" t="s">
        <v>64</v>
      </c>
      <c r="D44" s="99"/>
      <c r="E44" s="109"/>
      <c r="F44" s="84"/>
      <c r="G44" s="85"/>
    </row>
    <row r="45" spans="1:61" s="44" customFormat="1">
      <c r="A45" s="43"/>
      <c r="B45" s="100" t="s">
        <v>119</v>
      </c>
      <c r="C45" s="76" t="s">
        <v>61</v>
      </c>
      <c r="D45" s="99" t="s">
        <v>3</v>
      </c>
      <c r="E45" s="109">
        <v>22</v>
      </c>
      <c r="F45" s="84"/>
      <c r="G45" s="85">
        <f>F45*E45</f>
        <v>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</row>
    <row r="46" spans="1:61" s="44" customFormat="1">
      <c r="A46" s="43"/>
      <c r="B46" s="101" t="s">
        <v>120</v>
      </c>
      <c r="C46" s="76" t="s">
        <v>36</v>
      </c>
      <c r="D46" s="99" t="s">
        <v>2</v>
      </c>
      <c r="E46" s="109">
        <v>7.36</v>
      </c>
      <c r="F46" s="84"/>
      <c r="G46" s="85">
        <f t="shared" ref="G46" si="2">F46*E46</f>
        <v>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</row>
    <row r="47" spans="1:61" s="44" customFormat="1">
      <c r="A47" s="43"/>
      <c r="B47" s="101"/>
      <c r="C47" s="76"/>
      <c r="D47" s="99"/>
      <c r="E47" s="109"/>
      <c r="F47" s="84"/>
      <c r="G47" s="85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</row>
    <row r="48" spans="1:61" s="44" customFormat="1">
      <c r="A48" s="43"/>
      <c r="B48" s="69" t="s">
        <v>121</v>
      </c>
      <c r="C48" s="87" t="s">
        <v>67</v>
      </c>
      <c r="D48" s="87"/>
      <c r="E48" s="89"/>
      <c r="F48" s="89"/>
      <c r="G48" s="90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</row>
    <row r="49" spans="1:61" s="55" customFormat="1">
      <c r="A49" s="131"/>
      <c r="B49" s="98" t="s">
        <v>122</v>
      </c>
      <c r="C49" s="92" t="s">
        <v>55</v>
      </c>
      <c r="D49" s="99"/>
      <c r="E49" s="99"/>
      <c r="F49" s="84"/>
      <c r="G49" s="85"/>
    </row>
    <row r="50" spans="1:61" s="44" customFormat="1">
      <c r="A50" s="43"/>
      <c r="B50" s="101" t="s">
        <v>123</v>
      </c>
      <c r="C50" s="76" t="s">
        <v>40</v>
      </c>
      <c r="D50" s="99" t="s">
        <v>2</v>
      </c>
      <c r="E50" s="140">
        <v>6.83</v>
      </c>
      <c r="F50" s="84"/>
      <c r="G50" s="85">
        <f>E50*F50</f>
        <v>0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</row>
    <row r="51" spans="1:61" s="44" customFormat="1">
      <c r="A51" s="43"/>
      <c r="B51" s="101" t="s">
        <v>124</v>
      </c>
      <c r="C51" s="76" t="s">
        <v>61</v>
      </c>
      <c r="D51" s="99" t="s">
        <v>3</v>
      </c>
      <c r="E51" s="109">
        <v>13.9</v>
      </c>
      <c r="F51" s="84"/>
      <c r="G51" s="85">
        <f t="shared" ref="G51:G54" si="3">E51*F51</f>
        <v>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</row>
    <row r="52" spans="1:61" s="44" customFormat="1">
      <c r="A52" s="43"/>
      <c r="B52" s="101" t="s">
        <v>125</v>
      </c>
      <c r="C52" s="76" t="s">
        <v>56</v>
      </c>
      <c r="D52" s="99" t="s">
        <v>37</v>
      </c>
      <c r="E52" s="109">
        <v>2</v>
      </c>
      <c r="F52" s="84"/>
      <c r="G52" s="85">
        <f t="shared" si="3"/>
        <v>0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</row>
    <row r="53" spans="1:61" s="44" customFormat="1">
      <c r="A53" s="43"/>
      <c r="B53" s="101" t="s">
        <v>126</v>
      </c>
      <c r="C53" s="124" t="s">
        <v>57</v>
      </c>
      <c r="D53" s="125" t="s">
        <v>38</v>
      </c>
      <c r="E53" s="109">
        <v>82.25</v>
      </c>
      <c r="F53" s="84"/>
      <c r="G53" s="85">
        <f t="shared" si="3"/>
        <v>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</row>
    <row r="54" spans="1:61" s="44" customFormat="1">
      <c r="A54" s="43"/>
      <c r="B54" s="101" t="s">
        <v>127</v>
      </c>
      <c r="C54" s="124" t="s">
        <v>128</v>
      </c>
      <c r="D54" s="125" t="s">
        <v>37</v>
      </c>
      <c r="E54" s="109">
        <v>1</v>
      </c>
      <c r="F54" s="111"/>
      <c r="G54" s="85">
        <f t="shared" si="3"/>
        <v>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  <row r="55" spans="1:61" s="44" customFormat="1" ht="15.75" thickBot="1">
      <c r="A55" s="43"/>
      <c r="B55" s="106"/>
      <c r="C55" s="107"/>
      <c r="D55" s="108"/>
      <c r="E55" s="108"/>
      <c r="F55" s="134" t="s">
        <v>31</v>
      </c>
      <c r="G55" s="151">
        <f>SUM(G29:G54)</f>
        <v>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</row>
    <row r="56" spans="1:61" ht="14.25" customHeight="1" thickBot="1">
      <c r="A56" s="6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</row>
    <row r="57" spans="1:61">
      <c r="B57" s="77">
        <v>3</v>
      </c>
      <c r="C57" s="258" t="s">
        <v>70</v>
      </c>
      <c r="D57" s="259"/>
      <c r="E57" s="259"/>
      <c r="F57" s="259"/>
      <c r="G57" s="260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</row>
    <row r="58" spans="1:61">
      <c r="A58" s="6"/>
      <c r="B58" s="65" t="s">
        <v>129</v>
      </c>
      <c r="C58" s="78" t="s">
        <v>58</v>
      </c>
      <c r="D58" s="79"/>
      <c r="E58" s="79"/>
      <c r="F58" s="80"/>
      <c r="G58" s="81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</row>
    <row r="59" spans="1:61">
      <c r="A59" s="6"/>
      <c r="B59" s="91" t="s">
        <v>130</v>
      </c>
      <c r="C59" s="97" t="s">
        <v>28</v>
      </c>
      <c r="D59" s="94"/>
      <c r="E59" s="94"/>
      <c r="F59" s="95"/>
      <c r="G59" s="96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</row>
    <row r="60" spans="1:61">
      <c r="A60" s="6"/>
      <c r="B60" s="67" t="s">
        <v>131</v>
      </c>
      <c r="C60" s="82" t="s">
        <v>53</v>
      </c>
      <c r="D60" s="83" t="s">
        <v>2</v>
      </c>
      <c r="E60" s="99">
        <v>136.78</v>
      </c>
      <c r="F60" s="84"/>
      <c r="G60" s="85">
        <f>E60*F60</f>
        <v>0</v>
      </c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</row>
    <row r="61" spans="1:61">
      <c r="A61" s="6"/>
      <c r="B61" s="67" t="s">
        <v>132</v>
      </c>
      <c r="C61" s="82" t="s">
        <v>301</v>
      </c>
      <c r="D61" s="83" t="s">
        <v>37</v>
      </c>
      <c r="E61" s="99">
        <v>2</v>
      </c>
      <c r="F61" s="84"/>
      <c r="G61" s="85">
        <f t="shared" ref="G61:G67" si="4">E61*F61</f>
        <v>0</v>
      </c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</row>
    <row r="62" spans="1:61">
      <c r="A62" s="6"/>
      <c r="B62" s="67" t="s">
        <v>133</v>
      </c>
      <c r="C62" s="82" t="s">
        <v>49</v>
      </c>
      <c r="D62" s="83" t="s">
        <v>2</v>
      </c>
      <c r="E62" s="99">
        <v>54.43</v>
      </c>
      <c r="F62" s="84"/>
      <c r="G62" s="85">
        <f t="shared" si="4"/>
        <v>0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</row>
    <row r="63" spans="1:61">
      <c r="A63" s="6"/>
      <c r="B63" s="67" t="s">
        <v>134</v>
      </c>
      <c r="C63" s="82" t="s">
        <v>71</v>
      </c>
      <c r="D63" s="83" t="s">
        <v>2</v>
      </c>
      <c r="E63" s="99">
        <v>14.53</v>
      </c>
      <c r="F63" s="84"/>
      <c r="G63" s="85">
        <f t="shared" si="4"/>
        <v>0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</row>
    <row r="64" spans="1:61">
      <c r="A64" s="6"/>
      <c r="B64" s="67" t="s">
        <v>135</v>
      </c>
      <c r="C64" s="82" t="s">
        <v>50</v>
      </c>
      <c r="D64" s="83" t="s">
        <v>37</v>
      </c>
      <c r="E64" s="99">
        <v>76</v>
      </c>
      <c r="F64" s="156"/>
      <c r="G64" s="85">
        <f t="shared" si="4"/>
        <v>0</v>
      </c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</row>
    <row r="65" spans="1:61">
      <c r="A65" s="6"/>
      <c r="B65" s="67" t="s">
        <v>136</v>
      </c>
      <c r="C65" s="82" t="s">
        <v>51</v>
      </c>
      <c r="D65" s="83" t="s">
        <v>3</v>
      </c>
      <c r="E65" s="99">
        <v>187.85</v>
      </c>
      <c r="F65" s="156"/>
      <c r="G65" s="85">
        <f t="shared" si="4"/>
        <v>0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</row>
    <row r="66" spans="1:61">
      <c r="A66" s="6"/>
      <c r="B66" s="67" t="s">
        <v>137</v>
      </c>
      <c r="C66" s="82" t="s">
        <v>63</v>
      </c>
      <c r="D66" s="83" t="s">
        <v>37</v>
      </c>
      <c r="E66" s="99">
        <v>9</v>
      </c>
      <c r="F66" s="84"/>
      <c r="G66" s="85">
        <f t="shared" si="4"/>
        <v>0</v>
      </c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</row>
    <row r="67" spans="1:61">
      <c r="A67" s="6"/>
      <c r="B67" s="67" t="s">
        <v>138</v>
      </c>
      <c r="C67" s="82" t="s">
        <v>62</v>
      </c>
      <c r="D67" s="83" t="s">
        <v>37</v>
      </c>
      <c r="E67" s="99">
        <v>27</v>
      </c>
      <c r="F67" s="84"/>
      <c r="G67" s="85">
        <f t="shared" si="4"/>
        <v>0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</row>
    <row r="68" spans="1:61">
      <c r="A68" s="6"/>
      <c r="B68" s="67"/>
      <c r="C68" s="82"/>
      <c r="D68" s="83"/>
      <c r="E68" s="99"/>
      <c r="F68" s="84"/>
      <c r="G68" s="8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</row>
    <row r="69" spans="1:61">
      <c r="A69" s="6"/>
      <c r="B69" s="91" t="s">
        <v>139</v>
      </c>
      <c r="C69" s="97" t="s">
        <v>17</v>
      </c>
      <c r="D69" s="94"/>
      <c r="E69" s="94"/>
      <c r="F69" s="95"/>
      <c r="G69" s="8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</row>
    <row r="70" spans="1:61" ht="14.25" customHeight="1">
      <c r="A70" s="6"/>
      <c r="B70" s="68" t="s">
        <v>140</v>
      </c>
      <c r="C70" s="82" t="s">
        <v>307</v>
      </c>
      <c r="D70" s="83" t="s">
        <v>2</v>
      </c>
      <c r="E70" s="99">
        <v>163.54</v>
      </c>
      <c r="F70" s="84"/>
      <c r="G70" s="85">
        <f t="shared" ref="G70" si="5">E70*F70</f>
        <v>0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</row>
    <row r="71" spans="1:61">
      <c r="A71" s="6"/>
      <c r="B71" s="68"/>
      <c r="C71" s="82"/>
      <c r="D71" s="83"/>
      <c r="E71" s="99"/>
      <c r="F71" s="84"/>
      <c r="G71" s="8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</row>
    <row r="72" spans="1:61" ht="14.25" customHeight="1">
      <c r="A72" s="6"/>
      <c r="B72" s="69" t="s">
        <v>141</v>
      </c>
      <c r="C72" s="87" t="s">
        <v>59</v>
      </c>
      <c r="D72" s="88"/>
      <c r="E72" s="89"/>
      <c r="F72" s="89"/>
      <c r="G72" s="90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</row>
    <row r="73" spans="1:61">
      <c r="A73" s="6"/>
      <c r="B73" s="98" t="s">
        <v>142</v>
      </c>
      <c r="C73" s="92" t="s">
        <v>27</v>
      </c>
      <c r="D73" s="99"/>
      <c r="E73" s="99"/>
      <c r="F73" s="84"/>
      <c r="G73" s="8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</row>
    <row r="74" spans="1:61" s="44" customFormat="1">
      <c r="A74" s="43"/>
      <c r="B74" s="68" t="s">
        <v>143</v>
      </c>
      <c r="C74" s="82" t="s">
        <v>33</v>
      </c>
      <c r="D74" s="83" t="s">
        <v>3</v>
      </c>
      <c r="E74" s="109">
        <v>113.1</v>
      </c>
      <c r="F74" s="84"/>
      <c r="G74" s="85">
        <f>E74*F74</f>
        <v>0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</row>
    <row r="75" spans="1:61" s="44" customFormat="1">
      <c r="A75" s="43"/>
      <c r="B75" s="68" t="s">
        <v>144</v>
      </c>
      <c r="C75" s="76" t="s">
        <v>29</v>
      </c>
      <c r="D75" s="99" t="s">
        <v>3</v>
      </c>
      <c r="E75" s="140">
        <v>383.6</v>
      </c>
      <c r="F75" s="84"/>
      <c r="G75" s="85">
        <f t="shared" ref="G75:G82" si="6">E75*F75</f>
        <v>0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</row>
    <row r="76" spans="1:61" s="44" customFormat="1">
      <c r="A76" s="43"/>
      <c r="B76" s="68" t="s">
        <v>145</v>
      </c>
      <c r="C76" s="76" t="s">
        <v>34</v>
      </c>
      <c r="D76" s="99" t="s">
        <v>2</v>
      </c>
      <c r="E76" s="109">
        <v>166.45</v>
      </c>
      <c r="F76" s="84"/>
      <c r="G76" s="85">
        <f t="shared" si="6"/>
        <v>0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</row>
    <row r="77" spans="1:61" s="44" customFormat="1">
      <c r="A77" s="43"/>
      <c r="B77" s="68" t="s">
        <v>146</v>
      </c>
      <c r="C77" s="76" t="s">
        <v>35</v>
      </c>
      <c r="D77" s="99" t="s">
        <v>2</v>
      </c>
      <c r="E77" s="109">
        <v>166.45</v>
      </c>
      <c r="F77" s="84"/>
      <c r="G77" s="85">
        <f t="shared" si="6"/>
        <v>0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</row>
    <row r="78" spans="1:61" s="44" customFormat="1">
      <c r="A78" s="43"/>
      <c r="B78" s="68" t="s">
        <v>147</v>
      </c>
      <c r="C78" s="82" t="s">
        <v>308</v>
      </c>
      <c r="D78" s="99" t="s">
        <v>2</v>
      </c>
      <c r="E78" s="109">
        <v>103.45</v>
      </c>
      <c r="F78" s="84"/>
      <c r="G78" s="85">
        <f t="shared" si="6"/>
        <v>0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</row>
    <row r="79" spans="1:61" s="44" customFormat="1">
      <c r="A79" s="43"/>
      <c r="B79" s="68" t="s">
        <v>148</v>
      </c>
      <c r="C79" s="76" t="s">
        <v>32</v>
      </c>
      <c r="D79" s="99" t="s">
        <v>2</v>
      </c>
      <c r="E79" s="109">
        <f>(E76+E77+E78)*0.05</f>
        <v>21.817499999999999</v>
      </c>
      <c r="F79" s="84"/>
      <c r="G79" s="85">
        <f t="shared" si="6"/>
        <v>0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</row>
    <row r="80" spans="1:61" s="44" customFormat="1">
      <c r="A80" s="43"/>
      <c r="B80" s="68" t="s">
        <v>149</v>
      </c>
      <c r="C80" s="82" t="s">
        <v>91</v>
      </c>
      <c r="D80" s="83" t="s">
        <v>3</v>
      </c>
      <c r="E80" s="109">
        <f>E74</f>
        <v>113.1</v>
      </c>
      <c r="F80" s="84"/>
      <c r="G80" s="85">
        <f t="shared" si="6"/>
        <v>0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</row>
    <row r="81" spans="1:61" s="44" customFormat="1">
      <c r="A81" s="43"/>
      <c r="B81" s="100" t="s">
        <v>303</v>
      </c>
      <c r="C81" s="76" t="s">
        <v>313</v>
      </c>
      <c r="D81" s="99" t="s">
        <v>38</v>
      </c>
      <c r="E81" s="140">
        <v>25.18</v>
      </c>
      <c r="F81" s="84"/>
      <c r="G81" s="85">
        <f t="shared" si="6"/>
        <v>0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</row>
    <row r="82" spans="1:61" s="44" customFormat="1">
      <c r="A82" s="43"/>
      <c r="B82" s="100" t="s">
        <v>304</v>
      </c>
      <c r="C82" s="76" t="s">
        <v>314</v>
      </c>
      <c r="D82" s="99" t="s">
        <v>38</v>
      </c>
      <c r="E82" s="140">
        <v>12.59</v>
      </c>
      <c r="F82" s="84"/>
      <c r="G82" s="85">
        <f t="shared" si="6"/>
        <v>0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</row>
    <row r="83" spans="1:61" s="55" customFormat="1">
      <c r="A83" s="6"/>
      <c r="B83" s="100"/>
      <c r="C83" s="82"/>
      <c r="D83" s="127"/>
      <c r="E83" s="127"/>
      <c r="F83" s="129"/>
      <c r="G83" s="85"/>
    </row>
    <row r="84" spans="1:61" s="128" customFormat="1">
      <c r="A84" s="126"/>
      <c r="B84" s="69" t="s">
        <v>150</v>
      </c>
      <c r="C84" s="87" t="s">
        <v>66</v>
      </c>
      <c r="D84" s="87"/>
      <c r="E84" s="89"/>
      <c r="F84" s="89"/>
      <c r="G84" s="90"/>
    </row>
    <row r="85" spans="1:61" s="55" customFormat="1">
      <c r="A85" s="131"/>
      <c r="B85" s="100" t="s">
        <v>151</v>
      </c>
      <c r="C85" s="92" t="s">
        <v>65</v>
      </c>
      <c r="D85" s="99"/>
      <c r="E85" s="99"/>
      <c r="F85" s="84"/>
      <c r="G85" s="85"/>
    </row>
    <row r="86" spans="1:61" s="44" customFormat="1">
      <c r="A86" s="43"/>
      <c r="B86" s="101" t="s">
        <v>152</v>
      </c>
      <c r="C86" s="76" t="s">
        <v>36</v>
      </c>
      <c r="D86" s="99" t="s">
        <v>2</v>
      </c>
      <c r="E86" s="99">
        <v>144.74</v>
      </c>
      <c r="F86" s="84"/>
      <c r="G86" s="85">
        <f>E86*F86</f>
        <v>0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</row>
    <row r="87" spans="1:61" s="44" customFormat="1">
      <c r="A87" s="43"/>
      <c r="B87" s="101"/>
      <c r="C87" s="76"/>
      <c r="D87" s="99"/>
      <c r="E87" s="99"/>
      <c r="F87" s="84"/>
      <c r="G87" s="85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</row>
    <row r="88" spans="1:61" s="44" customFormat="1">
      <c r="A88" s="43"/>
      <c r="B88" s="69" t="s">
        <v>153</v>
      </c>
      <c r="C88" s="87" t="s">
        <v>67</v>
      </c>
      <c r="D88" s="87"/>
      <c r="E88" s="89"/>
      <c r="F88" s="89"/>
      <c r="G88" s="90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</row>
    <row r="89" spans="1:61" s="55" customFormat="1">
      <c r="A89" s="131"/>
      <c r="B89" s="101" t="s">
        <v>154</v>
      </c>
      <c r="C89" s="92" t="s">
        <v>55</v>
      </c>
      <c r="D89" s="99"/>
      <c r="E89" s="99"/>
      <c r="F89" s="84"/>
      <c r="G89" s="85"/>
    </row>
    <row r="90" spans="1:61" s="44" customFormat="1">
      <c r="A90" s="43"/>
      <c r="B90" s="101" t="s">
        <v>155</v>
      </c>
      <c r="C90" s="76" t="s">
        <v>40</v>
      </c>
      <c r="D90" s="99" t="s">
        <v>2</v>
      </c>
      <c r="E90" s="99">
        <v>6.49</v>
      </c>
      <c r="F90" s="84"/>
      <c r="G90" s="85">
        <f>E90*F90</f>
        <v>0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</row>
    <row r="91" spans="1:61" s="44" customFormat="1">
      <c r="A91" s="43"/>
      <c r="B91" s="101" t="s">
        <v>156</v>
      </c>
      <c r="C91" s="82" t="s">
        <v>98</v>
      </c>
      <c r="D91" s="83" t="s">
        <v>38</v>
      </c>
      <c r="E91" s="83">
        <v>62.3</v>
      </c>
      <c r="F91" s="84"/>
      <c r="G91" s="85">
        <f t="shared" ref="G91" si="7">E91*F91</f>
        <v>0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</row>
    <row r="92" spans="1:61" s="44" customFormat="1">
      <c r="A92" s="43"/>
      <c r="B92" s="101" t="s">
        <v>157</v>
      </c>
      <c r="C92" s="76" t="s">
        <v>56</v>
      </c>
      <c r="D92" s="99" t="s">
        <v>37</v>
      </c>
      <c r="E92" s="99">
        <v>2</v>
      </c>
      <c r="F92" s="84"/>
      <c r="G92" s="85">
        <f>E92*F92</f>
        <v>0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</row>
    <row r="93" spans="1:61" s="44" customFormat="1">
      <c r="A93" s="43"/>
      <c r="B93" s="123"/>
      <c r="C93" s="124"/>
      <c r="D93" s="130"/>
      <c r="E93" s="125"/>
      <c r="F93" s="111"/>
      <c r="G93" s="11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</row>
    <row r="94" spans="1:61" s="44" customFormat="1">
      <c r="A94" s="43"/>
      <c r="B94" s="69" t="s">
        <v>158</v>
      </c>
      <c r="C94" s="87" t="s">
        <v>68</v>
      </c>
      <c r="D94" s="87"/>
      <c r="E94" s="89"/>
      <c r="F94" s="89"/>
      <c r="G94" s="90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</row>
    <row r="95" spans="1:61" s="128" customFormat="1">
      <c r="A95" s="126"/>
      <c r="B95" s="113" t="s">
        <v>159</v>
      </c>
      <c r="C95" s="110" t="s">
        <v>69</v>
      </c>
      <c r="D95" s="115"/>
      <c r="E95" s="115"/>
      <c r="F95" s="84"/>
      <c r="G95" s="85"/>
    </row>
    <row r="96" spans="1:61" s="55" customFormat="1">
      <c r="B96" s="117" t="s">
        <v>160</v>
      </c>
      <c r="C96" s="116" t="s">
        <v>88</v>
      </c>
      <c r="D96" s="118" t="s">
        <v>3</v>
      </c>
      <c r="E96" s="118">
        <f>E114+E97</f>
        <v>400</v>
      </c>
      <c r="F96" s="84"/>
      <c r="G96" s="85">
        <f t="shared" ref="G96:G97" si="8">E96*F96</f>
        <v>0</v>
      </c>
      <c r="H96" s="47"/>
    </row>
    <row r="97" spans="2:8" s="55" customFormat="1" ht="14.25" customHeight="1">
      <c r="B97" s="117" t="s">
        <v>161</v>
      </c>
      <c r="C97" s="119" t="s">
        <v>89</v>
      </c>
      <c r="D97" s="115" t="s">
        <v>3</v>
      </c>
      <c r="E97" s="115">
        <v>60</v>
      </c>
      <c r="F97" s="84"/>
      <c r="G97" s="85">
        <f t="shared" si="8"/>
        <v>0</v>
      </c>
      <c r="H97" s="47"/>
    </row>
    <row r="98" spans="2:8" s="55" customFormat="1">
      <c r="B98" s="117"/>
      <c r="C98" s="119"/>
      <c r="D98" s="115"/>
      <c r="E98" s="115"/>
      <c r="F98" s="84"/>
      <c r="G98" s="85"/>
    </row>
    <row r="99" spans="2:8" s="55" customFormat="1">
      <c r="B99" s="66" t="s">
        <v>162</v>
      </c>
      <c r="C99" s="120" t="s">
        <v>68</v>
      </c>
      <c r="D99" s="115"/>
      <c r="E99" s="115"/>
      <c r="F99" s="84"/>
      <c r="G99" s="85"/>
    </row>
    <row r="100" spans="2:8" s="55" customFormat="1">
      <c r="B100" s="100" t="s">
        <v>163</v>
      </c>
      <c r="C100" s="135" t="s">
        <v>42</v>
      </c>
      <c r="D100" s="136" t="s">
        <v>39</v>
      </c>
      <c r="E100" s="136">
        <f>E105+E106</f>
        <v>102</v>
      </c>
      <c r="F100" s="157"/>
      <c r="G100" s="85">
        <f t="shared" ref="G100:G102" si="9">E100*F100</f>
        <v>0</v>
      </c>
    </row>
    <row r="101" spans="2:8" s="2" customFormat="1">
      <c r="B101" s="100" t="s">
        <v>164</v>
      </c>
      <c r="C101" s="137" t="s">
        <v>100</v>
      </c>
      <c r="D101" s="136" t="s">
        <v>39</v>
      </c>
      <c r="E101" s="136">
        <v>27</v>
      </c>
      <c r="F101" s="84"/>
      <c r="G101" s="85">
        <f t="shared" si="9"/>
        <v>0</v>
      </c>
    </row>
    <row r="102" spans="2:8" s="2" customFormat="1">
      <c r="B102" s="100" t="s">
        <v>165</v>
      </c>
      <c r="C102" s="137" t="s">
        <v>43</v>
      </c>
      <c r="D102" s="138" t="s">
        <v>39</v>
      </c>
      <c r="E102" s="136">
        <v>9</v>
      </c>
      <c r="F102" s="84"/>
      <c r="G102" s="85">
        <f t="shared" si="9"/>
        <v>0</v>
      </c>
    </row>
    <row r="103" spans="2:8" s="2" customFormat="1">
      <c r="B103" s="68"/>
      <c r="C103" s="116"/>
      <c r="D103" s="118"/>
      <c r="E103" s="115"/>
      <c r="F103" s="84"/>
      <c r="G103" s="85"/>
    </row>
    <row r="104" spans="2:8" s="55" customFormat="1">
      <c r="B104" s="66" t="s">
        <v>166</v>
      </c>
      <c r="C104" s="120" t="s">
        <v>44</v>
      </c>
      <c r="D104" s="115"/>
      <c r="E104" s="115"/>
      <c r="F104" s="84"/>
      <c r="G104" s="85"/>
    </row>
    <row r="105" spans="2:8" s="55" customFormat="1">
      <c r="B105" s="68" t="s">
        <v>167</v>
      </c>
      <c r="C105" s="119" t="s">
        <v>390</v>
      </c>
      <c r="D105" s="115" t="s">
        <v>39</v>
      </c>
      <c r="E105" s="115">
        <v>18</v>
      </c>
      <c r="F105" s="84"/>
      <c r="G105" s="85">
        <f t="shared" ref="G105:G107" si="10">E105*F105</f>
        <v>0</v>
      </c>
    </row>
    <row r="106" spans="2:8" s="55" customFormat="1">
      <c r="B106" s="68" t="s">
        <v>168</v>
      </c>
      <c r="C106" s="119" t="s">
        <v>391</v>
      </c>
      <c r="D106" s="115" t="s">
        <v>39</v>
      </c>
      <c r="E106" s="115">
        <v>84</v>
      </c>
      <c r="F106" s="84"/>
      <c r="G106" s="85">
        <f t="shared" si="10"/>
        <v>0</v>
      </c>
    </row>
    <row r="107" spans="2:8" s="55" customFormat="1">
      <c r="B107" s="68" t="s">
        <v>169</v>
      </c>
      <c r="C107" s="119" t="s">
        <v>45</v>
      </c>
      <c r="D107" s="115" t="s">
        <v>39</v>
      </c>
      <c r="E107" s="115">
        <v>15</v>
      </c>
      <c r="F107" s="84"/>
      <c r="G107" s="85">
        <f t="shared" si="10"/>
        <v>0</v>
      </c>
    </row>
    <row r="108" spans="2:8" s="55" customFormat="1">
      <c r="B108" s="68"/>
      <c r="C108" s="119"/>
      <c r="D108" s="121"/>
      <c r="E108" s="115"/>
      <c r="F108" s="84"/>
      <c r="G108" s="85"/>
    </row>
    <row r="109" spans="2:8" s="55" customFormat="1">
      <c r="B109" s="66" t="s">
        <v>170</v>
      </c>
      <c r="C109" s="120" t="s">
        <v>92</v>
      </c>
      <c r="D109" s="115"/>
      <c r="E109" s="115"/>
      <c r="F109" s="84"/>
      <c r="G109" s="85"/>
    </row>
    <row r="110" spans="2:8" s="55" customFormat="1">
      <c r="B110" s="68" t="s">
        <v>171</v>
      </c>
      <c r="C110" s="119" t="s">
        <v>46</v>
      </c>
      <c r="D110" s="115" t="s">
        <v>39</v>
      </c>
      <c r="E110" s="115">
        <v>18</v>
      </c>
      <c r="F110" s="84"/>
      <c r="G110" s="85">
        <f t="shared" ref="G110:G111" si="11">E110*F110</f>
        <v>0</v>
      </c>
    </row>
    <row r="111" spans="2:8" s="55" customFormat="1">
      <c r="B111" s="100" t="s">
        <v>172</v>
      </c>
      <c r="C111" s="137" t="s">
        <v>47</v>
      </c>
      <c r="D111" s="136" t="s">
        <v>3</v>
      </c>
      <c r="E111" s="136">
        <v>54</v>
      </c>
      <c r="F111" s="84"/>
      <c r="G111" s="85">
        <f t="shared" si="11"/>
        <v>0</v>
      </c>
    </row>
    <row r="112" spans="2:8" s="2" customFormat="1">
      <c r="B112" s="68"/>
      <c r="C112" s="116"/>
      <c r="D112" s="121"/>
      <c r="E112" s="115"/>
      <c r="F112" s="84"/>
      <c r="G112" s="85"/>
    </row>
    <row r="113" spans="1:61" s="55" customFormat="1">
      <c r="B113" s="66" t="s">
        <v>173</v>
      </c>
      <c r="C113" s="114" t="s">
        <v>90</v>
      </c>
      <c r="D113" s="121"/>
      <c r="E113" s="115"/>
      <c r="F113" s="84"/>
      <c r="G113" s="85"/>
    </row>
    <row r="114" spans="1:61" s="55" customFormat="1">
      <c r="B114" s="68" t="s">
        <v>174</v>
      </c>
      <c r="C114" s="116" t="s">
        <v>93</v>
      </c>
      <c r="D114" s="121" t="s">
        <v>3</v>
      </c>
      <c r="E114" s="136">
        <v>340</v>
      </c>
      <c r="F114" s="84"/>
      <c r="G114" s="85">
        <f t="shared" ref="G114" si="12">E114*F114</f>
        <v>0</v>
      </c>
    </row>
    <row r="115" spans="1:61" s="55" customFormat="1" ht="15.75" thickBot="1">
      <c r="B115" s="106"/>
      <c r="C115" s="107"/>
      <c r="D115" s="108"/>
      <c r="E115" s="108"/>
      <c r="F115" s="134" t="s">
        <v>31</v>
      </c>
      <c r="G115" s="151">
        <f>SUM(G58:G114)</f>
        <v>0</v>
      </c>
    </row>
    <row r="116" spans="1:61" ht="14.25" customHeight="1" thickBot="1">
      <c r="A116" s="6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</row>
    <row r="117" spans="1:61">
      <c r="B117" s="77">
        <v>4</v>
      </c>
      <c r="C117" s="258" t="s">
        <v>72</v>
      </c>
      <c r="D117" s="259"/>
      <c r="E117" s="259"/>
      <c r="F117" s="259"/>
      <c r="G117" s="260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</row>
    <row r="118" spans="1:61">
      <c r="A118" s="6"/>
      <c r="B118" s="65" t="s">
        <v>175</v>
      </c>
      <c r="C118" s="78" t="s">
        <v>58</v>
      </c>
      <c r="D118" s="79"/>
      <c r="E118" s="79"/>
      <c r="F118" s="80"/>
      <c r="G118" s="81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</row>
    <row r="119" spans="1:61">
      <c r="A119" s="6"/>
      <c r="B119" s="91" t="s">
        <v>176</v>
      </c>
      <c r="C119" s="97" t="s">
        <v>28</v>
      </c>
      <c r="D119" s="94"/>
      <c r="E119" s="94"/>
      <c r="F119" s="95"/>
      <c r="G119" s="96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</row>
    <row r="120" spans="1:61">
      <c r="A120" s="6"/>
      <c r="B120" s="67" t="s">
        <v>177</v>
      </c>
      <c r="C120" s="82" t="s">
        <v>53</v>
      </c>
      <c r="D120" s="83" t="s">
        <v>2</v>
      </c>
      <c r="E120" s="99">
        <v>136.78</v>
      </c>
      <c r="F120" s="84"/>
      <c r="G120" s="85">
        <f>E120*F120</f>
        <v>0</v>
      </c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</row>
    <row r="121" spans="1:61">
      <c r="A121" s="6"/>
      <c r="B121" s="67" t="s">
        <v>178</v>
      </c>
      <c r="C121" s="82" t="s">
        <v>301</v>
      </c>
      <c r="D121" s="83" t="s">
        <v>37</v>
      </c>
      <c r="E121" s="99">
        <v>2</v>
      </c>
      <c r="F121" s="84"/>
      <c r="G121" s="85">
        <f t="shared" ref="G121:G127" si="13">E121*F121</f>
        <v>0</v>
      </c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</row>
    <row r="122" spans="1:61">
      <c r="A122" s="6"/>
      <c r="B122" s="67" t="s">
        <v>179</v>
      </c>
      <c r="C122" s="82" t="s">
        <v>49</v>
      </c>
      <c r="D122" s="83" t="s">
        <v>2</v>
      </c>
      <c r="E122" s="99">
        <v>54.43</v>
      </c>
      <c r="F122" s="84"/>
      <c r="G122" s="85">
        <f t="shared" si="13"/>
        <v>0</v>
      </c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</row>
    <row r="123" spans="1:61">
      <c r="A123" s="6"/>
      <c r="B123" s="67" t="s">
        <v>180</v>
      </c>
      <c r="C123" s="82" t="s">
        <v>71</v>
      </c>
      <c r="D123" s="83" t="s">
        <v>2</v>
      </c>
      <c r="E123" s="99">
        <v>14.53</v>
      </c>
      <c r="F123" s="84"/>
      <c r="G123" s="85">
        <f t="shared" si="13"/>
        <v>0</v>
      </c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</row>
    <row r="124" spans="1:61">
      <c r="A124" s="6"/>
      <c r="B124" s="67" t="s">
        <v>181</v>
      </c>
      <c r="C124" s="82" t="s">
        <v>50</v>
      </c>
      <c r="D124" s="83" t="s">
        <v>37</v>
      </c>
      <c r="E124" s="99">
        <v>76</v>
      </c>
      <c r="F124" s="156"/>
      <c r="G124" s="85">
        <f t="shared" si="13"/>
        <v>0</v>
      </c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</row>
    <row r="125" spans="1:61">
      <c r="A125" s="6"/>
      <c r="B125" s="67" t="s">
        <v>182</v>
      </c>
      <c r="C125" s="82" t="s">
        <v>51</v>
      </c>
      <c r="D125" s="83" t="s">
        <v>3</v>
      </c>
      <c r="E125" s="99">
        <v>187.85</v>
      </c>
      <c r="F125" s="156"/>
      <c r="G125" s="85">
        <f t="shared" si="13"/>
        <v>0</v>
      </c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</row>
    <row r="126" spans="1:61">
      <c r="A126" s="6"/>
      <c r="B126" s="67" t="s">
        <v>183</v>
      </c>
      <c r="C126" s="82" t="s">
        <v>63</v>
      </c>
      <c r="D126" s="83" t="s">
        <v>37</v>
      </c>
      <c r="E126" s="99">
        <v>10</v>
      </c>
      <c r="F126" s="84"/>
      <c r="G126" s="85">
        <f t="shared" si="13"/>
        <v>0</v>
      </c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</row>
    <row r="127" spans="1:61">
      <c r="A127" s="6"/>
      <c r="B127" s="67" t="s">
        <v>184</v>
      </c>
      <c r="C127" s="82" t="s">
        <v>62</v>
      </c>
      <c r="D127" s="83" t="s">
        <v>37</v>
      </c>
      <c r="E127" s="99">
        <v>30</v>
      </c>
      <c r="F127" s="84"/>
      <c r="G127" s="85">
        <f t="shared" si="13"/>
        <v>0</v>
      </c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</row>
    <row r="128" spans="1:61">
      <c r="A128" s="6"/>
      <c r="B128" s="67"/>
      <c r="C128" s="82"/>
      <c r="D128" s="83"/>
      <c r="E128" s="99"/>
      <c r="F128" s="84"/>
      <c r="G128" s="8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</row>
    <row r="129" spans="1:61">
      <c r="A129" s="6"/>
      <c r="B129" s="91" t="s">
        <v>188</v>
      </c>
      <c r="C129" s="97" t="s">
        <v>17</v>
      </c>
      <c r="D129" s="94"/>
      <c r="E129" s="94"/>
      <c r="F129" s="95"/>
      <c r="G129" s="8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</row>
    <row r="130" spans="1:61" ht="14.25" customHeight="1">
      <c r="A130" s="6"/>
      <c r="B130" s="68" t="s">
        <v>189</v>
      </c>
      <c r="C130" s="82" t="s">
        <v>30</v>
      </c>
      <c r="D130" s="83" t="s">
        <v>2</v>
      </c>
      <c r="E130" s="99">
        <v>163.54</v>
      </c>
      <c r="F130" s="84"/>
      <c r="G130" s="85">
        <f t="shared" ref="G130" si="14">E130*F130</f>
        <v>0</v>
      </c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</row>
    <row r="131" spans="1:61">
      <c r="A131" s="6"/>
      <c r="B131" s="68"/>
      <c r="C131" s="82"/>
      <c r="D131" s="83"/>
      <c r="E131" s="99"/>
      <c r="F131" s="84"/>
      <c r="G131" s="8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</row>
    <row r="132" spans="1:61" ht="14.25" customHeight="1">
      <c r="A132" s="6"/>
      <c r="B132" s="69" t="s">
        <v>185</v>
      </c>
      <c r="C132" s="87" t="s">
        <v>59</v>
      </c>
      <c r="D132" s="88"/>
      <c r="E132" s="89"/>
      <c r="F132" s="89"/>
      <c r="G132" s="90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  <c r="BG132" s="55"/>
      <c r="BH132" s="55"/>
      <c r="BI132" s="55"/>
    </row>
    <row r="133" spans="1:61">
      <c r="A133" s="6"/>
      <c r="B133" s="98" t="s">
        <v>186</v>
      </c>
      <c r="C133" s="92" t="s">
        <v>27</v>
      </c>
      <c r="D133" s="99"/>
      <c r="E133" s="99"/>
      <c r="F133" s="84"/>
      <c r="G133" s="8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</row>
    <row r="134" spans="1:61" s="44" customFormat="1">
      <c r="A134" s="43"/>
      <c r="B134" s="68" t="s">
        <v>190</v>
      </c>
      <c r="C134" s="82" t="s">
        <v>33</v>
      </c>
      <c r="D134" s="83" t="s">
        <v>3</v>
      </c>
      <c r="E134" s="109">
        <v>113.1</v>
      </c>
      <c r="F134" s="84"/>
      <c r="G134" s="85">
        <f>E134*F134</f>
        <v>0</v>
      </c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1:61" s="44" customFormat="1">
      <c r="A135" s="43"/>
      <c r="B135" s="68" t="s">
        <v>191</v>
      </c>
      <c r="C135" s="76" t="s">
        <v>29</v>
      </c>
      <c r="D135" s="99" t="s">
        <v>3</v>
      </c>
      <c r="E135" s="109">
        <v>383.6</v>
      </c>
      <c r="F135" s="84"/>
      <c r="G135" s="85">
        <f t="shared" ref="G135:G142" si="15">E135*F135</f>
        <v>0</v>
      </c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1:61" s="44" customFormat="1">
      <c r="A136" s="43"/>
      <c r="B136" s="68" t="s">
        <v>192</v>
      </c>
      <c r="C136" s="76" t="s">
        <v>34</v>
      </c>
      <c r="D136" s="99" t="s">
        <v>2</v>
      </c>
      <c r="E136" s="109">
        <v>166.45</v>
      </c>
      <c r="F136" s="84"/>
      <c r="G136" s="85">
        <f t="shared" si="15"/>
        <v>0</v>
      </c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1:61" s="44" customFormat="1">
      <c r="A137" s="43"/>
      <c r="B137" s="68" t="s">
        <v>193</v>
      </c>
      <c r="C137" s="76" t="s">
        <v>35</v>
      </c>
      <c r="D137" s="99" t="s">
        <v>2</v>
      </c>
      <c r="E137" s="109">
        <v>166.45</v>
      </c>
      <c r="F137" s="84"/>
      <c r="G137" s="85">
        <f t="shared" si="15"/>
        <v>0</v>
      </c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1:61" s="44" customFormat="1">
      <c r="A138" s="43"/>
      <c r="B138" s="68" t="s">
        <v>194</v>
      </c>
      <c r="C138" s="82" t="s">
        <v>308</v>
      </c>
      <c r="D138" s="99" t="s">
        <v>2</v>
      </c>
      <c r="E138" s="109">
        <v>103.45</v>
      </c>
      <c r="F138" s="84"/>
      <c r="G138" s="85">
        <f t="shared" si="15"/>
        <v>0</v>
      </c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1:61" s="44" customFormat="1">
      <c r="A139" s="43"/>
      <c r="B139" s="68" t="s">
        <v>195</v>
      </c>
      <c r="C139" s="76" t="s">
        <v>32</v>
      </c>
      <c r="D139" s="99" t="s">
        <v>2</v>
      </c>
      <c r="E139" s="109">
        <f>(E136+E137+E138)*0.05</f>
        <v>21.817499999999999</v>
      </c>
      <c r="F139" s="84"/>
      <c r="G139" s="85">
        <f t="shared" si="15"/>
        <v>0</v>
      </c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1:61" s="44" customFormat="1">
      <c r="A140" s="43"/>
      <c r="B140" s="68" t="s">
        <v>196</v>
      </c>
      <c r="C140" s="82" t="s">
        <v>91</v>
      </c>
      <c r="D140" s="83" t="s">
        <v>3</v>
      </c>
      <c r="E140" s="109">
        <f>E134</f>
        <v>113.1</v>
      </c>
      <c r="F140" s="84"/>
      <c r="G140" s="85">
        <f t="shared" si="15"/>
        <v>0</v>
      </c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1:61" s="44" customFormat="1">
      <c r="A141" s="43"/>
      <c r="B141" s="100" t="s">
        <v>315</v>
      </c>
      <c r="C141" s="76" t="s">
        <v>313</v>
      </c>
      <c r="D141" s="99" t="s">
        <v>38</v>
      </c>
      <c r="E141" s="140">
        <v>25.18</v>
      </c>
      <c r="F141" s="84"/>
      <c r="G141" s="85">
        <f t="shared" si="15"/>
        <v>0</v>
      </c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1:61" s="44" customFormat="1">
      <c r="A142" s="43"/>
      <c r="B142" s="100" t="s">
        <v>316</v>
      </c>
      <c r="C142" s="76" t="s">
        <v>314</v>
      </c>
      <c r="D142" s="99" t="s">
        <v>38</v>
      </c>
      <c r="E142" s="140">
        <v>12.59</v>
      </c>
      <c r="F142" s="84"/>
      <c r="G142" s="85">
        <f t="shared" si="15"/>
        <v>0</v>
      </c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1:61" s="55" customFormat="1">
      <c r="A143" s="6"/>
      <c r="B143" s="100"/>
      <c r="C143" s="82"/>
      <c r="D143" s="127"/>
      <c r="E143" s="127"/>
      <c r="F143" s="129"/>
      <c r="G143" s="85"/>
    </row>
    <row r="144" spans="1:61" s="128" customFormat="1">
      <c r="A144" s="126"/>
      <c r="B144" s="69" t="s">
        <v>187</v>
      </c>
      <c r="C144" s="87" t="s">
        <v>66</v>
      </c>
      <c r="D144" s="87"/>
      <c r="E144" s="89"/>
      <c r="F144" s="89"/>
      <c r="G144" s="90"/>
    </row>
    <row r="145" spans="1:61" s="55" customFormat="1">
      <c r="A145" s="131"/>
      <c r="B145" s="146" t="s">
        <v>197</v>
      </c>
      <c r="C145" s="92" t="s">
        <v>65</v>
      </c>
      <c r="D145" s="99"/>
      <c r="E145" s="99"/>
      <c r="F145" s="84"/>
      <c r="G145" s="85"/>
    </row>
    <row r="146" spans="1:61" s="44" customFormat="1">
      <c r="A146" s="43"/>
      <c r="B146" s="101" t="s">
        <v>198</v>
      </c>
      <c r="C146" s="76" t="s">
        <v>36</v>
      </c>
      <c r="D146" s="99" t="s">
        <v>2</v>
      </c>
      <c r="E146" s="99">
        <v>144.74</v>
      </c>
      <c r="F146" s="84"/>
      <c r="G146" s="85">
        <f>E146*F146</f>
        <v>0</v>
      </c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</row>
    <row r="147" spans="1:61" s="44" customFormat="1">
      <c r="A147" s="43"/>
      <c r="B147" s="101"/>
      <c r="C147" s="76"/>
      <c r="D147" s="99"/>
      <c r="E147" s="99"/>
      <c r="F147" s="84"/>
      <c r="G147" s="85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</row>
    <row r="148" spans="1:61" s="44" customFormat="1">
      <c r="A148" s="43"/>
      <c r="B148" s="69" t="s">
        <v>199</v>
      </c>
      <c r="C148" s="87" t="s">
        <v>67</v>
      </c>
      <c r="D148" s="87"/>
      <c r="E148" s="89"/>
      <c r="F148" s="89"/>
      <c r="G148" s="90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</row>
    <row r="149" spans="1:61" s="55" customFormat="1">
      <c r="A149" s="131"/>
      <c r="B149" s="101" t="s">
        <v>200</v>
      </c>
      <c r="C149" s="92" t="s">
        <v>55</v>
      </c>
      <c r="D149" s="99"/>
      <c r="E149" s="99"/>
      <c r="F149" s="84"/>
      <c r="G149" s="85"/>
    </row>
    <row r="150" spans="1:61" s="44" customFormat="1">
      <c r="A150" s="43"/>
      <c r="B150" s="101" t="s">
        <v>201</v>
      </c>
      <c r="C150" s="76" t="s">
        <v>40</v>
      </c>
      <c r="D150" s="99" t="s">
        <v>2</v>
      </c>
      <c r="E150" s="99">
        <v>6.49</v>
      </c>
      <c r="F150" s="84"/>
      <c r="G150" s="85">
        <f>E150*F150</f>
        <v>0</v>
      </c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</row>
    <row r="151" spans="1:61" s="44" customFormat="1">
      <c r="A151" s="43"/>
      <c r="B151" s="101" t="s">
        <v>202</v>
      </c>
      <c r="C151" s="82" t="s">
        <v>98</v>
      </c>
      <c r="D151" s="83" t="s">
        <v>38</v>
      </c>
      <c r="E151" s="83">
        <v>62.3</v>
      </c>
      <c r="F151" s="84"/>
      <c r="G151" s="85">
        <f t="shared" ref="G151" si="16">E151*F151</f>
        <v>0</v>
      </c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</row>
    <row r="152" spans="1:61" s="44" customFormat="1">
      <c r="A152" s="43"/>
      <c r="B152" s="101" t="s">
        <v>203</v>
      </c>
      <c r="C152" s="76" t="s">
        <v>56</v>
      </c>
      <c r="D152" s="99" t="s">
        <v>37</v>
      </c>
      <c r="E152" s="99">
        <v>2</v>
      </c>
      <c r="F152" s="84"/>
      <c r="G152" s="85">
        <f>E152*F152</f>
        <v>0</v>
      </c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</row>
    <row r="153" spans="1:61" s="44" customFormat="1">
      <c r="A153" s="43"/>
      <c r="B153" s="123"/>
      <c r="C153" s="124"/>
      <c r="D153" s="130"/>
      <c r="E153" s="125"/>
      <c r="F153" s="111"/>
      <c r="G153" s="11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1:61" s="44" customFormat="1">
      <c r="A154" s="43"/>
      <c r="B154" s="69" t="s">
        <v>204</v>
      </c>
      <c r="C154" s="87" t="s">
        <v>68</v>
      </c>
      <c r="D154" s="87"/>
      <c r="E154" s="89"/>
      <c r="F154" s="89"/>
      <c r="G154" s="90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1:61" s="128" customFormat="1">
      <c r="A155" s="126"/>
      <c r="B155" s="143" t="s">
        <v>205</v>
      </c>
      <c r="C155" s="92" t="s">
        <v>69</v>
      </c>
      <c r="D155" s="136"/>
      <c r="E155" s="136"/>
      <c r="F155" s="84"/>
      <c r="G155" s="85"/>
    </row>
    <row r="156" spans="1:61" s="2" customFormat="1">
      <c r="B156" s="145" t="s">
        <v>206</v>
      </c>
      <c r="C156" s="137" t="s">
        <v>88</v>
      </c>
      <c r="D156" s="138" t="s">
        <v>3</v>
      </c>
      <c r="E156" s="138">
        <f>E174+E157</f>
        <v>400</v>
      </c>
      <c r="F156" s="84"/>
      <c r="G156" s="85">
        <f t="shared" ref="G156:G174" si="17">E156*F156</f>
        <v>0</v>
      </c>
      <c r="H156" s="144"/>
    </row>
    <row r="157" spans="1:61" s="2" customFormat="1" ht="14.25" customHeight="1">
      <c r="B157" s="145" t="s">
        <v>207</v>
      </c>
      <c r="C157" s="135" t="s">
        <v>89</v>
      </c>
      <c r="D157" s="136" t="s">
        <v>3</v>
      </c>
      <c r="E157" s="136">
        <v>60</v>
      </c>
      <c r="F157" s="84"/>
      <c r="G157" s="85">
        <f t="shared" si="17"/>
        <v>0</v>
      </c>
      <c r="H157" s="144"/>
    </row>
    <row r="158" spans="1:61" s="2" customFormat="1">
      <c r="B158" s="145"/>
      <c r="C158" s="135"/>
      <c r="D158" s="136"/>
      <c r="E158" s="136"/>
      <c r="F158" s="84"/>
      <c r="G158" s="85"/>
    </row>
    <row r="159" spans="1:61" s="2" customFormat="1">
      <c r="B159" s="146" t="s">
        <v>208</v>
      </c>
      <c r="C159" s="147" t="s">
        <v>68</v>
      </c>
      <c r="D159" s="136"/>
      <c r="E159" s="136"/>
      <c r="F159" s="84"/>
      <c r="G159" s="85"/>
    </row>
    <row r="160" spans="1:61" s="2" customFormat="1">
      <c r="B160" s="100" t="s">
        <v>209</v>
      </c>
      <c r="C160" s="135" t="s">
        <v>42</v>
      </c>
      <c r="D160" s="136" t="s">
        <v>39</v>
      </c>
      <c r="E160" s="136">
        <f>E165+E166</f>
        <v>102</v>
      </c>
      <c r="F160" s="157"/>
      <c r="G160" s="85">
        <f t="shared" si="17"/>
        <v>0</v>
      </c>
    </row>
    <row r="161" spans="1:61" s="2" customFormat="1">
      <c r="B161" s="100" t="s">
        <v>210</v>
      </c>
      <c r="C161" s="137" t="s">
        <v>100</v>
      </c>
      <c r="D161" s="136" t="s">
        <v>39</v>
      </c>
      <c r="E161" s="136">
        <v>27</v>
      </c>
      <c r="F161" s="84"/>
      <c r="G161" s="85">
        <f t="shared" si="17"/>
        <v>0</v>
      </c>
    </row>
    <row r="162" spans="1:61" s="2" customFormat="1">
      <c r="B162" s="100" t="s">
        <v>211</v>
      </c>
      <c r="C162" s="137" t="s">
        <v>43</v>
      </c>
      <c r="D162" s="138" t="s">
        <v>39</v>
      </c>
      <c r="E162" s="136">
        <v>9</v>
      </c>
      <c r="F162" s="84"/>
      <c r="G162" s="85">
        <f t="shared" si="17"/>
        <v>0</v>
      </c>
    </row>
    <row r="163" spans="1:61" s="2" customFormat="1">
      <c r="B163" s="100"/>
      <c r="C163" s="137"/>
      <c r="D163" s="138"/>
      <c r="E163" s="136"/>
      <c r="F163" s="84"/>
      <c r="G163" s="85"/>
    </row>
    <row r="164" spans="1:61" s="2" customFormat="1">
      <c r="B164" s="146" t="s">
        <v>212</v>
      </c>
      <c r="C164" s="147" t="s">
        <v>44</v>
      </c>
      <c r="D164" s="136"/>
      <c r="E164" s="136"/>
      <c r="F164" s="84"/>
      <c r="G164" s="85"/>
    </row>
    <row r="165" spans="1:61" s="2" customFormat="1">
      <c r="B165" s="100" t="s">
        <v>213</v>
      </c>
      <c r="C165" s="135" t="s">
        <v>390</v>
      </c>
      <c r="D165" s="136" t="s">
        <v>39</v>
      </c>
      <c r="E165" s="136">
        <v>18</v>
      </c>
      <c r="F165" s="84"/>
      <c r="G165" s="85">
        <f t="shared" si="17"/>
        <v>0</v>
      </c>
    </row>
    <row r="166" spans="1:61" s="2" customFormat="1">
      <c r="B166" s="100" t="s">
        <v>214</v>
      </c>
      <c r="C166" s="135" t="s">
        <v>391</v>
      </c>
      <c r="D166" s="136" t="s">
        <v>39</v>
      </c>
      <c r="E166" s="136">
        <v>84</v>
      </c>
      <c r="F166" s="84"/>
      <c r="G166" s="85">
        <f t="shared" si="17"/>
        <v>0</v>
      </c>
    </row>
    <row r="167" spans="1:61" s="2" customFormat="1">
      <c r="B167" s="100" t="s">
        <v>215</v>
      </c>
      <c r="C167" s="135" t="s">
        <v>45</v>
      </c>
      <c r="D167" s="136" t="s">
        <v>39</v>
      </c>
      <c r="E167" s="136">
        <v>15</v>
      </c>
      <c r="F167" s="84"/>
      <c r="G167" s="85">
        <f t="shared" si="17"/>
        <v>0</v>
      </c>
    </row>
    <row r="168" spans="1:61" s="2" customFormat="1">
      <c r="B168" s="100"/>
      <c r="C168" s="135"/>
      <c r="D168" s="148"/>
      <c r="E168" s="136"/>
      <c r="F168" s="84"/>
      <c r="G168" s="85"/>
    </row>
    <row r="169" spans="1:61" s="2" customFormat="1">
      <c r="B169" s="146" t="s">
        <v>216</v>
      </c>
      <c r="C169" s="147" t="s">
        <v>92</v>
      </c>
      <c r="D169" s="136"/>
      <c r="E169" s="136"/>
      <c r="F169" s="84"/>
      <c r="G169" s="85"/>
    </row>
    <row r="170" spans="1:61" s="2" customFormat="1">
      <c r="B170" s="100" t="s">
        <v>217</v>
      </c>
      <c r="C170" s="135" t="s">
        <v>46</v>
      </c>
      <c r="D170" s="136" t="s">
        <v>39</v>
      </c>
      <c r="E170" s="136">
        <v>18</v>
      </c>
      <c r="F170" s="84"/>
      <c r="G170" s="85">
        <f t="shared" si="17"/>
        <v>0</v>
      </c>
    </row>
    <row r="171" spans="1:61" s="2" customFormat="1">
      <c r="B171" s="100" t="s">
        <v>218</v>
      </c>
      <c r="C171" s="137" t="s">
        <v>47</v>
      </c>
      <c r="D171" s="136" t="s">
        <v>3</v>
      </c>
      <c r="E171" s="136">
        <v>54</v>
      </c>
      <c r="F171" s="84"/>
      <c r="G171" s="85">
        <f t="shared" si="17"/>
        <v>0</v>
      </c>
    </row>
    <row r="172" spans="1:61" s="2" customFormat="1">
      <c r="B172" s="100"/>
      <c r="C172" s="137"/>
      <c r="D172" s="148"/>
      <c r="E172" s="136"/>
      <c r="F172" s="84"/>
      <c r="G172" s="85"/>
    </row>
    <row r="173" spans="1:61" s="2" customFormat="1">
      <c r="B173" s="146" t="s">
        <v>219</v>
      </c>
      <c r="C173" s="149" t="s">
        <v>90</v>
      </c>
      <c r="D173" s="148"/>
      <c r="E173" s="136"/>
      <c r="F173" s="84"/>
      <c r="G173" s="85"/>
    </row>
    <row r="174" spans="1:61" s="2" customFormat="1">
      <c r="B174" s="100" t="s">
        <v>220</v>
      </c>
      <c r="C174" s="137" t="s">
        <v>93</v>
      </c>
      <c r="D174" s="148" t="s">
        <v>3</v>
      </c>
      <c r="E174" s="136">
        <v>340</v>
      </c>
      <c r="F174" s="84"/>
      <c r="G174" s="85">
        <f t="shared" si="17"/>
        <v>0</v>
      </c>
    </row>
    <row r="175" spans="1:61" s="55" customFormat="1" ht="15.75" thickBot="1">
      <c r="B175" s="106"/>
      <c r="C175" s="107"/>
      <c r="D175" s="108"/>
      <c r="E175" s="108"/>
      <c r="F175" s="134" t="s">
        <v>31</v>
      </c>
      <c r="G175" s="151">
        <f>SUM(G118:G174)</f>
        <v>0</v>
      </c>
    </row>
    <row r="176" spans="1:61" ht="14.25" customHeight="1" thickBot="1">
      <c r="A176" s="6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</row>
    <row r="177" spans="1:61">
      <c r="B177" s="77">
        <v>5</v>
      </c>
      <c r="C177" s="258" t="s">
        <v>77</v>
      </c>
      <c r="D177" s="259"/>
      <c r="E177" s="259"/>
      <c r="F177" s="259"/>
      <c r="G177" s="260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  <c r="BF177" s="55"/>
      <c r="BG177" s="55"/>
      <c r="BH177" s="55"/>
      <c r="BI177" s="55"/>
    </row>
    <row r="178" spans="1:61">
      <c r="A178" s="6"/>
      <c r="B178" s="65" t="s">
        <v>221</v>
      </c>
      <c r="C178" s="78" t="s">
        <v>58</v>
      </c>
      <c r="D178" s="79"/>
      <c r="E178" s="79"/>
      <c r="F178" s="80"/>
      <c r="G178" s="81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</row>
    <row r="179" spans="1:61">
      <c r="A179" s="6"/>
      <c r="B179" s="91" t="s">
        <v>222</v>
      </c>
      <c r="C179" s="97" t="s">
        <v>28</v>
      </c>
      <c r="D179" s="94"/>
      <c r="E179" s="94"/>
      <c r="F179" s="95"/>
      <c r="G179" s="96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5"/>
      <c r="AN179" s="55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</row>
    <row r="180" spans="1:61">
      <c r="A180" s="6"/>
      <c r="B180" s="67" t="s">
        <v>223</v>
      </c>
      <c r="C180" s="82" t="s">
        <v>53</v>
      </c>
      <c r="D180" s="83" t="s">
        <v>2</v>
      </c>
      <c r="E180" s="99">
        <v>7.36</v>
      </c>
      <c r="F180" s="84"/>
      <c r="G180" s="85">
        <f>E180*F180</f>
        <v>0</v>
      </c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5"/>
      <c r="AL180" s="55"/>
      <c r="AM180" s="55"/>
      <c r="AN180" s="55"/>
      <c r="AO180" s="55"/>
      <c r="AP180" s="55"/>
      <c r="AQ180" s="55"/>
      <c r="AR180" s="55"/>
      <c r="AS180" s="55"/>
      <c r="AT180" s="55"/>
      <c r="AU180" s="55"/>
      <c r="AV180" s="55"/>
      <c r="AW180" s="55"/>
      <c r="AX180" s="55"/>
      <c r="AY180" s="55"/>
      <c r="AZ180" s="55"/>
      <c r="BA180" s="55"/>
      <c r="BB180" s="55"/>
      <c r="BC180" s="55"/>
      <c r="BD180" s="55"/>
      <c r="BE180" s="55"/>
      <c r="BF180" s="55"/>
      <c r="BG180" s="55"/>
      <c r="BH180" s="55"/>
      <c r="BI180" s="55"/>
    </row>
    <row r="181" spans="1:61">
      <c r="A181" s="6"/>
      <c r="B181" s="67" t="s">
        <v>224</v>
      </c>
      <c r="C181" s="82" t="s">
        <v>52</v>
      </c>
      <c r="D181" s="83" t="s">
        <v>37</v>
      </c>
      <c r="E181" s="99">
        <v>4</v>
      </c>
      <c r="F181" s="84"/>
      <c r="G181" s="85">
        <f t="shared" ref="G181" si="18">E181*F181</f>
        <v>0</v>
      </c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</row>
    <row r="182" spans="1:61">
      <c r="A182" s="6"/>
      <c r="B182" s="68"/>
      <c r="C182" s="82"/>
      <c r="D182" s="83"/>
      <c r="E182" s="99"/>
      <c r="F182" s="84"/>
      <c r="G182" s="8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  <c r="BA182" s="55"/>
      <c r="BB182" s="55"/>
      <c r="BC182" s="55"/>
    </row>
    <row r="183" spans="1:61" ht="14.25" customHeight="1">
      <c r="A183" s="6"/>
      <c r="B183" s="65" t="s">
        <v>225</v>
      </c>
      <c r="C183" s="78" t="s">
        <v>59</v>
      </c>
      <c r="D183" s="79"/>
      <c r="E183" s="79"/>
      <c r="F183" s="80"/>
      <c r="G183" s="81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5"/>
      <c r="AZ183" s="55"/>
      <c r="BA183" s="55"/>
      <c r="BB183" s="55"/>
      <c r="BC183" s="55"/>
      <c r="BD183" s="55"/>
      <c r="BE183" s="55"/>
      <c r="BF183" s="55"/>
      <c r="BG183" s="55"/>
      <c r="BH183" s="55"/>
      <c r="BI183" s="55"/>
    </row>
    <row r="184" spans="1:61">
      <c r="A184" s="6"/>
      <c r="B184" s="146" t="s">
        <v>226</v>
      </c>
      <c r="C184" s="92" t="s">
        <v>78</v>
      </c>
      <c r="D184" s="99"/>
      <c r="E184" s="99"/>
      <c r="F184" s="84"/>
      <c r="G184" s="8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  <c r="AM184" s="55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</row>
    <row r="185" spans="1:61" s="44" customFormat="1">
      <c r="A185" s="43"/>
      <c r="B185" s="100" t="s">
        <v>227</v>
      </c>
      <c r="C185" s="76" t="s">
        <v>95</v>
      </c>
      <c r="D185" s="99" t="s">
        <v>2</v>
      </c>
      <c r="E185" s="99">
        <v>134.99</v>
      </c>
      <c r="F185" s="84"/>
      <c r="G185" s="85">
        <f>E185*F185</f>
        <v>0</v>
      </c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</row>
    <row r="186" spans="1:61" s="45" customFormat="1">
      <c r="A186" s="139"/>
      <c r="B186" s="100" t="s">
        <v>228</v>
      </c>
      <c r="C186" s="76" t="s">
        <v>96</v>
      </c>
      <c r="D186" s="99" t="s">
        <v>3</v>
      </c>
      <c r="E186" s="99">
        <v>22</v>
      </c>
      <c r="F186" s="84"/>
      <c r="G186" s="85">
        <f t="shared" ref="G186:G193" si="19">E186*F186</f>
        <v>0</v>
      </c>
    </row>
    <row r="187" spans="1:61" s="45" customFormat="1">
      <c r="A187" s="139"/>
      <c r="B187" s="100" t="s">
        <v>229</v>
      </c>
      <c r="C187" s="76" t="s">
        <v>392</v>
      </c>
      <c r="D187" s="99" t="s">
        <v>2</v>
      </c>
      <c r="E187" s="99">
        <v>50.02</v>
      </c>
      <c r="F187" s="222"/>
      <c r="G187" s="85">
        <f t="shared" si="19"/>
        <v>0</v>
      </c>
    </row>
    <row r="188" spans="1:61" s="45" customFormat="1">
      <c r="A188" s="139"/>
      <c r="B188" s="100" t="s">
        <v>230</v>
      </c>
      <c r="C188" s="76" t="s">
        <v>308</v>
      </c>
      <c r="D188" s="99" t="s">
        <v>2</v>
      </c>
      <c r="E188" s="99">
        <v>125.17</v>
      </c>
      <c r="F188" s="84"/>
      <c r="G188" s="85">
        <f t="shared" si="19"/>
        <v>0</v>
      </c>
    </row>
    <row r="189" spans="1:61" s="45" customFormat="1">
      <c r="A189" s="139"/>
      <c r="B189" s="100" t="s">
        <v>231</v>
      </c>
      <c r="C189" s="76" t="s">
        <v>97</v>
      </c>
      <c r="D189" s="99" t="s">
        <v>2</v>
      </c>
      <c r="E189" s="99">
        <f>E188*0.05</f>
        <v>6.2585000000000006</v>
      </c>
      <c r="F189" s="84"/>
      <c r="G189" s="85">
        <f t="shared" si="19"/>
        <v>0</v>
      </c>
    </row>
    <row r="190" spans="1:61" s="45" customFormat="1">
      <c r="A190" s="139"/>
      <c r="B190" s="100" t="s">
        <v>318</v>
      </c>
      <c r="C190" s="76" t="s">
        <v>317</v>
      </c>
      <c r="D190" s="99" t="s">
        <v>2</v>
      </c>
      <c r="E190" s="99">
        <v>9.82</v>
      </c>
      <c r="F190" s="155"/>
      <c r="G190" s="85">
        <f t="shared" si="19"/>
        <v>0</v>
      </c>
    </row>
    <row r="191" spans="1:61" s="45" customFormat="1">
      <c r="A191" s="139"/>
      <c r="B191" s="100"/>
      <c r="C191" s="76"/>
      <c r="D191" s="141"/>
      <c r="E191" s="141"/>
      <c r="F191" s="84"/>
      <c r="G191" s="85"/>
    </row>
    <row r="192" spans="1:61" s="45" customFormat="1">
      <c r="A192" s="139"/>
      <c r="B192" s="146" t="s">
        <v>232</v>
      </c>
      <c r="C192" s="92" t="s">
        <v>79</v>
      </c>
      <c r="D192" s="99"/>
      <c r="E192" s="99"/>
      <c r="F192" s="84"/>
      <c r="G192" s="85"/>
    </row>
    <row r="193" spans="1:61" s="45" customFormat="1">
      <c r="A193" s="139"/>
      <c r="B193" s="100" t="s">
        <v>233</v>
      </c>
      <c r="C193" s="76" t="s">
        <v>95</v>
      </c>
      <c r="D193" s="99" t="s">
        <v>2</v>
      </c>
      <c r="E193" s="99">
        <v>126.66</v>
      </c>
      <c r="F193" s="84"/>
      <c r="G193" s="85">
        <f t="shared" si="19"/>
        <v>0</v>
      </c>
    </row>
    <row r="194" spans="1:61" s="44" customFormat="1">
      <c r="A194" s="43"/>
      <c r="B194" s="100" t="s">
        <v>234</v>
      </c>
      <c r="C194" s="76" t="s">
        <v>308</v>
      </c>
      <c r="D194" s="99" t="s">
        <v>2</v>
      </c>
      <c r="E194" s="99">
        <v>117.44</v>
      </c>
      <c r="F194" s="84"/>
      <c r="G194" s="85">
        <f t="shared" ref="G194:G196" si="20">E194*F194</f>
        <v>0</v>
      </c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</row>
    <row r="195" spans="1:61" s="45" customFormat="1">
      <c r="A195" s="139"/>
      <c r="B195" s="100" t="s">
        <v>235</v>
      </c>
      <c r="C195" s="76" t="s">
        <v>97</v>
      </c>
      <c r="D195" s="99" t="s">
        <v>2</v>
      </c>
      <c r="E195" s="99">
        <f>E194*0.05</f>
        <v>5.8719999999999999</v>
      </c>
      <c r="F195" s="84"/>
      <c r="G195" s="85">
        <f t="shared" si="20"/>
        <v>0</v>
      </c>
    </row>
    <row r="196" spans="1:61" s="45" customFormat="1">
      <c r="A196" s="139"/>
      <c r="B196" s="100" t="s">
        <v>319</v>
      </c>
      <c r="C196" s="76" t="s">
        <v>317</v>
      </c>
      <c r="D196" s="99" t="s">
        <v>2</v>
      </c>
      <c r="E196" s="99">
        <v>9.2100000000000009</v>
      </c>
      <c r="F196" s="155"/>
      <c r="G196" s="85">
        <f t="shared" si="20"/>
        <v>0</v>
      </c>
    </row>
    <row r="197" spans="1:61" s="45" customFormat="1">
      <c r="A197" s="139"/>
      <c r="B197" s="100"/>
      <c r="C197" s="76"/>
      <c r="D197" s="83"/>
      <c r="E197" s="127"/>
      <c r="F197" s="129"/>
      <c r="G197" s="85"/>
    </row>
    <row r="198" spans="1:61" s="45" customFormat="1">
      <c r="A198" s="139"/>
      <c r="B198" s="98" t="s">
        <v>236</v>
      </c>
      <c r="C198" s="92" t="s">
        <v>66</v>
      </c>
      <c r="D198" s="92"/>
      <c r="E198" s="84"/>
      <c r="F198" s="84"/>
      <c r="G198" s="85"/>
    </row>
    <row r="199" spans="1:61" s="45" customFormat="1">
      <c r="A199" s="139"/>
      <c r="B199" s="146" t="s">
        <v>237</v>
      </c>
      <c r="C199" s="92" t="s">
        <v>80</v>
      </c>
      <c r="D199" s="99"/>
      <c r="E199" s="99"/>
      <c r="F199" s="84"/>
      <c r="G199" s="85"/>
    </row>
    <row r="200" spans="1:61" s="128" customFormat="1">
      <c r="A200" s="126"/>
      <c r="B200" s="101" t="s">
        <v>238</v>
      </c>
      <c r="C200" s="76" t="s">
        <v>36</v>
      </c>
      <c r="D200" s="99" t="s">
        <v>2</v>
      </c>
      <c r="E200" s="99">
        <v>22</v>
      </c>
      <c r="F200" s="84"/>
      <c r="G200" s="85">
        <f>E200*F200</f>
        <v>0</v>
      </c>
    </row>
    <row r="201" spans="1:61" s="128" customFormat="1">
      <c r="A201" s="126"/>
      <c r="B201" s="101"/>
      <c r="C201" s="76"/>
      <c r="D201" s="99"/>
      <c r="E201" s="99"/>
      <c r="F201" s="84"/>
      <c r="G201" s="85"/>
    </row>
    <row r="202" spans="1:61" s="55" customFormat="1">
      <c r="A202" s="131"/>
      <c r="B202" s="69" t="s">
        <v>239</v>
      </c>
      <c r="C202" s="87" t="s">
        <v>67</v>
      </c>
      <c r="D202" s="87"/>
      <c r="E202" s="89"/>
      <c r="F202" s="89"/>
      <c r="G202" s="90"/>
    </row>
    <row r="203" spans="1:61" s="44" customFormat="1">
      <c r="A203" s="43"/>
      <c r="B203" s="98" t="s">
        <v>240</v>
      </c>
      <c r="C203" s="92" t="s">
        <v>55</v>
      </c>
      <c r="D203" s="99"/>
      <c r="E203" s="99"/>
      <c r="F203" s="84"/>
      <c r="G203" s="85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</row>
    <row r="204" spans="1:61" s="44" customFormat="1">
      <c r="A204" s="43"/>
      <c r="B204" s="123" t="s">
        <v>241</v>
      </c>
      <c r="C204" s="124" t="s">
        <v>57</v>
      </c>
      <c r="D204" s="125" t="s">
        <v>38</v>
      </c>
      <c r="E204" s="125">
        <v>23</v>
      </c>
      <c r="F204" s="84"/>
      <c r="G204" s="112">
        <f>E204*F204</f>
        <v>0</v>
      </c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</row>
    <row r="205" spans="1:61" s="44" customFormat="1">
      <c r="A205" s="43"/>
      <c r="B205" s="123" t="s">
        <v>242</v>
      </c>
      <c r="C205" s="124" t="s">
        <v>81</v>
      </c>
      <c r="D205" s="125" t="s">
        <v>37</v>
      </c>
      <c r="E205" s="125">
        <v>3</v>
      </c>
      <c r="F205" s="111"/>
      <c r="G205" s="112">
        <f t="shared" ref="G205:G206" si="21">E205*F205</f>
        <v>0</v>
      </c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</row>
    <row r="206" spans="1:61" s="55" customFormat="1">
      <c r="A206" s="131"/>
      <c r="B206" s="123" t="s">
        <v>243</v>
      </c>
      <c r="C206" s="124" t="s">
        <v>82</v>
      </c>
      <c r="D206" s="125" t="s">
        <v>37</v>
      </c>
      <c r="E206" s="125">
        <v>1</v>
      </c>
      <c r="F206" s="111"/>
      <c r="G206" s="112">
        <f t="shared" si="21"/>
        <v>0</v>
      </c>
    </row>
    <row r="207" spans="1:61" s="44" customFormat="1" ht="15.75" thickBot="1">
      <c r="A207" s="43"/>
      <c r="B207" s="106"/>
      <c r="C207" s="107"/>
      <c r="D207" s="108"/>
      <c r="E207" s="108"/>
      <c r="F207" s="134" t="s">
        <v>31</v>
      </c>
      <c r="G207" s="151">
        <f>SUM(G178:G206)</f>
        <v>0</v>
      </c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</row>
    <row r="208" spans="1:61" s="44" customFormat="1" ht="15.75" thickBot="1">
      <c r="A208" s="43"/>
      <c r="B208" s="5"/>
      <c r="C208" s="3"/>
      <c r="D208" s="3"/>
      <c r="E208" s="4"/>
      <c r="F208" s="3"/>
      <c r="G208" s="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</row>
    <row r="209" spans="1:61" s="44" customFormat="1">
      <c r="A209" s="43"/>
      <c r="B209" s="77">
        <v>6</v>
      </c>
      <c r="C209" s="258" t="s">
        <v>99</v>
      </c>
      <c r="D209" s="259"/>
      <c r="E209" s="259"/>
      <c r="F209" s="259"/>
      <c r="G209" s="260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</row>
    <row r="210" spans="1:61" s="44" customFormat="1">
      <c r="A210" s="43"/>
      <c r="B210" s="65" t="s">
        <v>244</v>
      </c>
      <c r="C210" s="78" t="s">
        <v>58</v>
      </c>
      <c r="D210" s="79"/>
      <c r="E210" s="79"/>
      <c r="F210" s="80"/>
      <c r="G210" s="8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</row>
    <row r="211" spans="1:61" ht="14.25" customHeight="1">
      <c r="A211" s="6"/>
      <c r="B211" s="91" t="s">
        <v>245</v>
      </c>
      <c r="C211" s="97" t="s">
        <v>28</v>
      </c>
      <c r="D211" s="94"/>
      <c r="E211" s="94"/>
      <c r="F211" s="95"/>
      <c r="G211" s="96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55"/>
      <c r="AN211" s="55"/>
      <c r="AO211" s="55"/>
      <c r="AP211" s="55"/>
      <c r="AQ211" s="55"/>
      <c r="AR211" s="55"/>
      <c r="AS211" s="55"/>
      <c r="AT211" s="55"/>
      <c r="AU211" s="55"/>
      <c r="AV211" s="55"/>
      <c r="AW211" s="55"/>
      <c r="AX211" s="55"/>
      <c r="AY211" s="55"/>
      <c r="AZ211" s="55"/>
      <c r="BA211" s="55"/>
      <c r="BB211" s="55"/>
      <c r="BC211" s="55"/>
      <c r="BD211" s="55"/>
      <c r="BE211" s="55"/>
      <c r="BF211" s="55"/>
      <c r="BG211" s="55"/>
      <c r="BH211" s="55"/>
      <c r="BI211" s="55"/>
    </row>
    <row r="212" spans="1:61">
      <c r="B212" s="67" t="s">
        <v>246</v>
      </c>
      <c r="C212" s="82" t="s">
        <v>53</v>
      </c>
      <c r="D212" s="83" t="s">
        <v>2</v>
      </c>
      <c r="E212" s="83">
        <v>91.52</v>
      </c>
      <c r="F212" s="84"/>
      <c r="G212" s="85">
        <f>E212*F212</f>
        <v>0</v>
      </c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  <c r="AM212" s="55"/>
      <c r="AN212" s="55"/>
      <c r="AO212" s="55"/>
      <c r="AP212" s="55"/>
      <c r="AQ212" s="55"/>
      <c r="AR212" s="55"/>
      <c r="AS212" s="55"/>
      <c r="AT212" s="55"/>
      <c r="AU212" s="55"/>
      <c r="AV212" s="55"/>
      <c r="AW212" s="55"/>
      <c r="AX212" s="55"/>
      <c r="AY212" s="55"/>
      <c r="AZ212" s="55"/>
      <c r="BA212" s="55"/>
      <c r="BB212" s="55"/>
      <c r="BC212" s="55"/>
      <c r="BD212" s="55"/>
      <c r="BE212" s="55"/>
      <c r="BF212" s="55"/>
      <c r="BG212" s="55"/>
      <c r="BH212" s="55"/>
      <c r="BI212" s="55"/>
    </row>
    <row r="213" spans="1:61">
      <c r="A213" s="6"/>
      <c r="B213" s="67" t="s">
        <v>247</v>
      </c>
      <c r="C213" s="82" t="s">
        <v>301</v>
      </c>
      <c r="D213" s="83" t="s">
        <v>37</v>
      </c>
      <c r="E213" s="99">
        <v>2</v>
      </c>
      <c r="F213" s="84"/>
      <c r="G213" s="85">
        <f t="shared" ref="G213:G221" si="22">E213*F213</f>
        <v>0</v>
      </c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 s="55"/>
      <c r="AL213" s="55"/>
      <c r="AM213" s="55"/>
      <c r="AN213" s="55"/>
      <c r="AO213" s="55"/>
      <c r="AP213" s="55"/>
      <c r="AQ213" s="55"/>
      <c r="AR213" s="55"/>
      <c r="AS213" s="55"/>
      <c r="AT213" s="55"/>
      <c r="AU213" s="55"/>
      <c r="AV213" s="55"/>
      <c r="AW213" s="55"/>
      <c r="AX213" s="55"/>
      <c r="AY213" s="55"/>
      <c r="AZ213" s="55"/>
      <c r="BA213" s="55"/>
      <c r="BB213" s="55"/>
      <c r="BC213" s="55"/>
    </row>
    <row r="214" spans="1:61">
      <c r="A214" s="6"/>
      <c r="B214" s="67" t="s">
        <v>248</v>
      </c>
      <c r="C214" s="82" t="s">
        <v>49</v>
      </c>
      <c r="D214" s="83" t="s">
        <v>2</v>
      </c>
      <c r="E214" s="83">
        <v>13.56</v>
      </c>
      <c r="F214" s="84"/>
      <c r="G214" s="85">
        <f t="shared" si="22"/>
        <v>0</v>
      </c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 s="55"/>
      <c r="AL214" s="55"/>
      <c r="AM214" s="55"/>
      <c r="AN214" s="55"/>
      <c r="AO214" s="55"/>
      <c r="AP214" s="55"/>
      <c r="AQ214" s="55"/>
      <c r="AR214" s="55"/>
      <c r="AS214" s="55"/>
      <c r="AT214" s="55"/>
      <c r="AU214" s="55"/>
      <c r="AV214" s="55"/>
      <c r="AW214" s="55"/>
      <c r="AX214" s="55"/>
      <c r="AY214" s="55"/>
      <c r="AZ214" s="55"/>
      <c r="BA214" s="55"/>
      <c r="BB214" s="55"/>
      <c r="BC214" s="55"/>
    </row>
    <row r="215" spans="1:61">
      <c r="A215" s="6"/>
      <c r="B215" s="67" t="s">
        <v>249</v>
      </c>
      <c r="C215" s="82" t="s">
        <v>50</v>
      </c>
      <c r="D215" s="83" t="s">
        <v>37</v>
      </c>
      <c r="E215" s="83">
        <v>48</v>
      </c>
      <c r="F215" s="156"/>
      <c r="G215" s="85">
        <f t="shared" si="22"/>
        <v>0</v>
      </c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  <c r="AM215" s="55"/>
      <c r="AN215" s="55"/>
      <c r="AO215" s="55"/>
      <c r="AP215" s="55"/>
      <c r="AQ215" s="55"/>
      <c r="AR215" s="55"/>
      <c r="AS215" s="55"/>
      <c r="AT215" s="55"/>
      <c r="AU215" s="55"/>
      <c r="AV215" s="55"/>
      <c r="AW215" s="55"/>
      <c r="AX215" s="55"/>
      <c r="AY215" s="55"/>
      <c r="AZ215" s="55"/>
      <c r="BA215" s="55"/>
      <c r="BB215" s="55"/>
      <c r="BC215" s="55"/>
      <c r="BD215" s="55"/>
      <c r="BE215" s="55"/>
      <c r="BF215" s="55"/>
      <c r="BG215" s="55"/>
      <c r="BH215" s="55"/>
      <c r="BI215" s="55"/>
    </row>
    <row r="216" spans="1:61">
      <c r="A216" s="6"/>
      <c r="B216" s="67" t="s">
        <v>250</v>
      </c>
      <c r="C216" s="82" t="s">
        <v>51</v>
      </c>
      <c r="D216" s="83" t="s">
        <v>3</v>
      </c>
      <c r="E216" s="83">
        <v>126</v>
      </c>
      <c r="F216" s="156"/>
      <c r="G216" s="85">
        <f t="shared" si="22"/>
        <v>0</v>
      </c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 s="55"/>
      <c r="AL216" s="55"/>
      <c r="AM216" s="55"/>
      <c r="AN216" s="55"/>
      <c r="AO216" s="55"/>
      <c r="AP216" s="55"/>
      <c r="AQ216" s="55"/>
      <c r="AR216" s="55"/>
      <c r="AS216" s="55"/>
      <c r="AT216" s="55"/>
      <c r="AU216" s="55"/>
      <c r="AV216" s="55"/>
      <c r="AW216" s="55"/>
      <c r="AX216" s="55"/>
      <c r="AY216" s="55"/>
      <c r="AZ216" s="55"/>
      <c r="BA216" s="55"/>
      <c r="BB216" s="55"/>
      <c r="BC216" s="55"/>
    </row>
    <row r="217" spans="1:61">
      <c r="A217" s="6"/>
      <c r="B217" s="67" t="s">
        <v>251</v>
      </c>
      <c r="C217" s="82" t="s">
        <v>63</v>
      </c>
      <c r="D217" s="83" t="s">
        <v>37</v>
      </c>
      <c r="E217" s="99">
        <v>4</v>
      </c>
      <c r="F217" s="84"/>
      <c r="G217" s="85">
        <f t="shared" si="22"/>
        <v>0</v>
      </c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 s="55"/>
      <c r="AL217" s="55"/>
      <c r="AM217" s="55"/>
      <c r="AN217" s="55"/>
      <c r="AO217" s="55"/>
      <c r="AP217" s="55"/>
      <c r="AQ217" s="55"/>
      <c r="AR217" s="55"/>
      <c r="AS217" s="55"/>
      <c r="AT217" s="55"/>
      <c r="AU217" s="55"/>
      <c r="AV217" s="55"/>
      <c r="AW217" s="55"/>
      <c r="AX217" s="55"/>
      <c r="AY217" s="55"/>
      <c r="AZ217" s="55"/>
      <c r="BA217" s="55"/>
      <c r="BB217" s="55"/>
      <c r="BC217" s="55"/>
    </row>
    <row r="218" spans="1:61">
      <c r="A218" s="6"/>
      <c r="B218" s="67" t="s">
        <v>252</v>
      </c>
      <c r="C218" s="82" t="s">
        <v>62</v>
      </c>
      <c r="D218" s="83" t="s">
        <v>37</v>
      </c>
      <c r="E218" s="99">
        <v>12</v>
      </c>
      <c r="F218" s="84"/>
      <c r="G218" s="85">
        <f t="shared" si="22"/>
        <v>0</v>
      </c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  <c r="AK218" s="55"/>
      <c r="AL218" s="55"/>
      <c r="AM218" s="55"/>
      <c r="AN218" s="55"/>
      <c r="AO218" s="55"/>
      <c r="AP218" s="55"/>
      <c r="AQ218" s="55"/>
      <c r="AR218" s="55"/>
      <c r="AS218" s="55"/>
      <c r="AT218" s="55"/>
      <c r="AU218" s="55"/>
      <c r="AV218" s="55"/>
      <c r="AW218" s="55"/>
      <c r="AX218" s="55"/>
      <c r="AY218" s="55"/>
      <c r="AZ218" s="55"/>
      <c r="BA218" s="55"/>
      <c r="BB218" s="55"/>
      <c r="BC218" s="55"/>
    </row>
    <row r="219" spans="1:61">
      <c r="A219" s="6"/>
      <c r="B219" s="67"/>
      <c r="C219" s="82"/>
      <c r="D219" s="83"/>
      <c r="E219" s="99"/>
      <c r="F219" s="84"/>
      <c r="G219" s="8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 s="55"/>
      <c r="AL219" s="55"/>
      <c r="AM219" s="55"/>
      <c r="AN219" s="55"/>
      <c r="AO219" s="55"/>
      <c r="AP219" s="55"/>
      <c r="AQ219" s="55"/>
      <c r="AR219" s="55"/>
      <c r="AS219" s="55"/>
      <c r="AT219" s="55"/>
      <c r="AU219" s="55"/>
      <c r="AV219" s="55"/>
      <c r="AW219" s="55"/>
      <c r="AX219" s="55"/>
      <c r="AY219" s="55"/>
      <c r="AZ219" s="55"/>
      <c r="BA219" s="55"/>
      <c r="BB219" s="55"/>
      <c r="BC219" s="55"/>
    </row>
    <row r="220" spans="1:61">
      <c r="A220" s="6"/>
      <c r="B220" s="91" t="s">
        <v>253</v>
      </c>
      <c r="C220" s="97" t="s">
        <v>17</v>
      </c>
      <c r="D220" s="94"/>
      <c r="E220" s="94"/>
      <c r="F220" s="95"/>
      <c r="G220" s="8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 s="55"/>
      <c r="AL220" s="55"/>
      <c r="AM220" s="55"/>
      <c r="AN220" s="55"/>
      <c r="AO220" s="55"/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55"/>
      <c r="BA220" s="55"/>
      <c r="BB220" s="55"/>
      <c r="BC220" s="55"/>
    </row>
    <row r="221" spans="1:61">
      <c r="A221" s="6"/>
      <c r="B221" s="68" t="s">
        <v>254</v>
      </c>
      <c r="C221" s="82" t="s">
        <v>30</v>
      </c>
      <c r="D221" s="83" t="s">
        <v>2</v>
      </c>
      <c r="E221" s="99">
        <v>128.08000000000001</v>
      </c>
      <c r="F221" s="84"/>
      <c r="G221" s="85">
        <f t="shared" si="22"/>
        <v>0</v>
      </c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 s="55"/>
      <c r="AL221" s="55"/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  <c r="BC221" s="55"/>
    </row>
    <row r="222" spans="1:61" ht="14.25" customHeight="1">
      <c r="A222" s="6"/>
      <c r="B222" s="66"/>
      <c r="C222" s="86"/>
      <c r="D222" s="93"/>
      <c r="E222" s="94"/>
      <c r="F222" s="95"/>
      <c r="G222" s="96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 s="55"/>
      <c r="AL222" s="55"/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  <c r="BC222" s="55"/>
      <c r="BD222" s="55"/>
      <c r="BE222" s="55"/>
      <c r="BF222" s="55"/>
      <c r="BG222" s="55"/>
      <c r="BH222" s="55"/>
      <c r="BI222" s="55"/>
    </row>
    <row r="223" spans="1:61">
      <c r="A223" s="6"/>
      <c r="B223" s="69" t="s">
        <v>255</v>
      </c>
      <c r="C223" s="87" t="s">
        <v>59</v>
      </c>
      <c r="D223" s="88"/>
      <c r="E223" s="89"/>
      <c r="F223" s="89"/>
      <c r="G223" s="90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</row>
    <row r="224" spans="1:61">
      <c r="A224" s="6"/>
      <c r="B224" s="98" t="s">
        <v>256</v>
      </c>
      <c r="C224" s="92" t="s">
        <v>27</v>
      </c>
      <c r="D224" s="99"/>
      <c r="E224" s="99"/>
      <c r="F224" s="84"/>
      <c r="G224" s="8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5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  <c r="BA224" s="55"/>
      <c r="BB224" s="55"/>
      <c r="BC224" s="55"/>
    </row>
    <row r="225" spans="1:61" ht="14.25" customHeight="1">
      <c r="A225" s="6"/>
      <c r="B225" s="68" t="s">
        <v>257</v>
      </c>
      <c r="C225" s="82" t="s">
        <v>33</v>
      </c>
      <c r="D225" s="83" t="s">
        <v>3</v>
      </c>
      <c r="E225" s="109">
        <v>87</v>
      </c>
      <c r="F225" s="84"/>
      <c r="G225" s="85">
        <f>E225*F225</f>
        <v>0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  <c r="BA225" s="55"/>
      <c r="BB225" s="55"/>
      <c r="BC225" s="55"/>
      <c r="BD225" s="55"/>
      <c r="BE225" s="55"/>
      <c r="BF225" s="55"/>
      <c r="BG225" s="55"/>
      <c r="BH225" s="55"/>
      <c r="BI225" s="55"/>
    </row>
    <row r="226" spans="1:61" ht="14.25" customHeight="1">
      <c r="A226" s="6"/>
      <c r="B226" s="68" t="s">
        <v>258</v>
      </c>
      <c r="C226" s="76" t="s">
        <v>29</v>
      </c>
      <c r="D226" s="99" t="s">
        <v>3</v>
      </c>
      <c r="E226" s="83">
        <v>288</v>
      </c>
      <c r="F226" s="84"/>
      <c r="G226" s="85">
        <f t="shared" ref="G226:G233" si="23">E226*F226</f>
        <v>0</v>
      </c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  <c r="AM226" s="55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  <c r="BC226" s="55"/>
      <c r="BD226" s="55"/>
      <c r="BE226" s="55"/>
      <c r="BF226" s="55"/>
      <c r="BG226" s="55"/>
      <c r="BH226" s="55"/>
      <c r="BI226" s="55"/>
    </row>
    <row r="227" spans="1:61">
      <c r="A227" s="6"/>
      <c r="B227" s="68" t="s">
        <v>259</v>
      </c>
      <c r="C227" s="76" t="s">
        <v>34</v>
      </c>
      <c r="D227" s="99" t="s">
        <v>2</v>
      </c>
      <c r="E227" s="83">
        <v>125.6</v>
      </c>
      <c r="F227" s="84"/>
      <c r="G227" s="85">
        <f t="shared" si="23"/>
        <v>0</v>
      </c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  <c r="AM227" s="55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  <c r="BA227" s="55"/>
      <c r="BB227" s="55"/>
      <c r="BC227" s="55"/>
    </row>
    <row r="228" spans="1:61" s="44" customFormat="1">
      <c r="A228" s="43"/>
      <c r="B228" s="68" t="s">
        <v>260</v>
      </c>
      <c r="C228" s="76" t="s">
        <v>35</v>
      </c>
      <c r="D228" s="99" t="s">
        <v>2</v>
      </c>
      <c r="E228" s="83">
        <v>125.6</v>
      </c>
      <c r="F228" s="84"/>
      <c r="G228" s="85">
        <f t="shared" si="23"/>
        <v>0</v>
      </c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</row>
    <row r="229" spans="1:61" s="44" customFormat="1">
      <c r="A229" s="43"/>
      <c r="B229" s="68" t="s">
        <v>261</v>
      </c>
      <c r="C229" s="82" t="s">
        <v>308</v>
      </c>
      <c r="D229" s="99" t="s">
        <v>2</v>
      </c>
      <c r="E229" s="83">
        <v>63.6</v>
      </c>
      <c r="F229" s="84"/>
      <c r="G229" s="85">
        <f t="shared" si="23"/>
        <v>0</v>
      </c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</row>
    <row r="230" spans="1:61" s="44" customFormat="1">
      <c r="A230" s="43"/>
      <c r="B230" s="68" t="s">
        <v>262</v>
      </c>
      <c r="C230" s="76" t="s">
        <v>32</v>
      </c>
      <c r="D230" s="99" t="s">
        <v>2</v>
      </c>
      <c r="E230" s="83">
        <f>(E227+E228+E229)*0.05</f>
        <v>15.740000000000002</v>
      </c>
      <c r="F230" s="84"/>
      <c r="G230" s="85">
        <f t="shared" si="23"/>
        <v>0</v>
      </c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</row>
    <row r="231" spans="1:61" s="44" customFormat="1">
      <c r="A231" s="43"/>
      <c r="B231" s="68" t="s">
        <v>263</v>
      </c>
      <c r="C231" s="82" t="s">
        <v>91</v>
      </c>
      <c r="D231" s="83" t="s">
        <v>3</v>
      </c>
      <c r="E231" s="83">
        <v>87</v>
      </c>
      <c r="F231" s="84"/>
      <c r="G231" s="85">
        <f t="shared" si="23"/>
        <v>0</v>
      </c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</row>
    <row r="232" spans="1:61" s="44" customFormat="1">
      <c r="A232" s="43"/>
      <c r="B232" s="100" t="s">
        <v>305</v>
      </c>
      <c r="C232" s="76" t="s">
        <v>313</v>
      </c>
      <c r="D232" s="99" t="s">
        <v>38</v>
      </c>
      <c r="E232" s="140">
        <v>22.89</v>
      </c>
      <c r="F232" s="84"/>
      <c r="G232" s="85">
        <f t="shared" si="23"/>
        <v>0</v>
      </c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</row>
    <row r="233" spans="1:61" s="44" customFormat="1">
      <c r="A233" s="43"/>
      <c r="B233" s="100" t="s">
        <v>306</v>
      </c>
      <c r="C233" s="76" t="s">
        <v>314</v>
      </c>
      <c r="D233" s="99" t="s">
        <v>38</v>
      </c>
      <c r="E233" s="140">
        <v>11.44</v>
      </c>
      <c r="F233" s="84"/>
      <c r="G233" s="85">
        <f t="shared" si="23"/>
        <v>0</v>
      </c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</row>
    <row r="234" spans="1:61" s="44" customFormat="1">
      <c r="A234" s="43"/>
      <c r="B234" s="100"/>
      <c r="C234" s="82"/>
      <c r="D234" s="127"/>
      <c r="E234" s="127"/>
      <c r="F234" s="129"/>
      <c r="G234" s="85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</row>
    <row r="235" spans="1:61" s="44" customFormat="1">
      <c r="A235" s="43"/>
      <c r="B235" s="69" t="s">
        <v>264</v>
      </c>
      <c r="C235" s="87" t="s">
        <v>66</v>
      </c>
      <c r="D235" s="87"/>
      <c r="E235" s="89"/>
      <c r="F235" s="89"/>
      <c r="G235" s="90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</row>
    <row r="236" spans="1:61" s="44" customFormat="1">
      <c r="A236" s="43"/>
      <c r="B236" s="146" t="s">
        <v>265</v>
      </c>
      <c r="C236" s="92" t="s">
        <v>65</v>
      </c>
      <c r="D236" s="99"/>
      <c r="E236" s="99"/>
      <c r="F236" s="84"/>
      <c r="G236" s="85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</row>
    <row r="237" spans="1:61" s="55" customFormat="1">
      <c r="A237" s="6"/>
      <c r="B237" s="101" t="s">
        <v>266</v>
      </c>
      <c r="C237" s="76" t="s">
        <v>36</v>
      </c>
      <c r="D237" s="99" t="s">
        <v>2</v>
      </c>
      <c r="E237" s="83">
        <v>102.2</v>
      </c>
      <c r="F237" s="84"/>
      <c r="G237" s="85">
        <f>E237*F237</f>
        <v>0</v>
      </c>
    </row>
    <row r="238" spans="1:61" s="128" customFormat="1">
      <c r="A238" s="126"/>
      <c r="B238" s="101"/>
      <c r="C238" s="76"/>
      <c r="D238" s="99"/>
      <c r="E238" s="99"/>
      <c r="F238" s="84"/>
      <c r="G238" s="85"/>
    </row>
    <row r="239" spans="1:61" s="55" customFormat="1">
      <c r="A239" s="131"/>
      <c r="B239" s="69" t="s">
        <v>267</v>
      </c>
      <c r="C239" s="87" t="s">
        <v>67</v>
      </c>
      <c r="D239" s="87"/>
      <c r="E239" s="89"/>
      <c r="F239" s="89"/>
      <c r="G239" s="90"/>
    </row>
    <row r="240" spans="1:61" s="44" customFormat="1">
      <c r="A240" s="43"/>
      <c r="B240" s="98" t="s">
        <v>268</v>
      </c>
      <c r="C240" s="92" t="s">
        <v>55</v>
      </c>
      <c r="D240" s="99"/>
      <c r="E240" s="99"/>
      <c r="F240" s="84"/>
      <c r="G240" s="85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</row>
    <row r="241" spans="1:61" s="44" customFormat="1">
      <c r="A241" s="43"/>
      <c r="B241" s="101" t="s">
        <v>269</v>
      </c>
      <c r="C241" s="76" t="s">
        <v>40</v>
      </c>
      <c r="D241" s="99" t="s">
        <v>2</v>
      </c>
      <c r="E241" s="99">
        <v>8.4</v>
      </c>
      <c r="F241" s="84"/>
      <c r="G241" s="85">
        <f>E241*F241</f>
        <v>0</v>
      </c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</row>
    <row r="242" spans="1:61" s="44" customFormat="1">
      <c r="A242" s="43"/>
      <c r="B242" s="101" t="s">
        <v>270</v>
      </c>
      <c r="C242" s="82" t="s">
        <v>98</v>
      </c>
      <c r="D242" s="83" t="s">
        <v>38</v>
      </c>
      <c r="E242" s="83">
        <v>36.5</v>
      </c>
      <c r="F242" s="84"/>
      <c r="G242" s="85">
        <f t="shared" ref="G242" si="24">E242*F242</f>
        <v>0</v>
      </c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</row>
    <row r="243" spans="1:61" s="55" customFormat="1">
      <c r="A243" s="131"/>
      <c r="B243" s="101" t="s">
        <v>271</v>
      </c>
      <c r="C243" s="76" t="s">
        <v>56</v>
      </c>
      <c r="D243" s="99" t="s">
        <v>37</v>
      </c>
      <c r="E243" s="99">
        <v>2</v>
      </c>
      <c r="F243" s="84"/>
      <c r="G243" s="85">
        <f>E243*F243</f>
        <v>0</v>
      </c>
    </row>
    <row r="244" spans="1:61" s="44" customFormat="1">
      <c r="A244" s="43"/>
      <c r="B244" s="123"/>
      <c r="C244" s="124"/>
      <c r="D244" s="130"/>
      <c r="E244" s="125"/>
      <c r="F244" s="111"/>
      <c r="G244" s="11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</row>
    <row r="245" spans="1:61" s="44" customFormat="1">
      <c r="A245" s="43"/>
      <c r="B245" s="69" t="s">
        <v>272</v>
      </c>
      <c r="C245" s="87" t="s">
        <v>68</v>
      </c>
      <c r="D245" s="87"/>
      <c r="E245" s="89"/>
      <c r="F245" s="89"/>
      <c r="G245" s="90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</row>
    <row r="246" spans="1:61" s="44" customFormat="1">
      <c r="A246" s="43"/>
      <c r="B246" s="113" t="s">
        <v>273</v>
      </c>
      <c r="C246" s="110" t="s">
        <v>69</v>
      </c>
      <c r="D246" s="115"/>
      <c r="E246" s="115"/>
      <c r="F246" s="84"/>
      <c r="G246" s="85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</row>
    <row r="247" spans="1:61" s="44" customFormat="1">
      <c r="A247" s="43"/>
      <c r="B247" s="117" t="s">
        <v>274</v>
      </c>
      <c r="C247" s="116" t="s">
        <v>88</v>
      </c>
      <c r="D247" s="118" t="s">
        <v>3</v>
      </c>
      <c r="E247" s="118">
        <f>E265+E248</f>
        <v>244</v>
      </c>
      <c r="F247" s="84"/>
      <c r="G247" s="85">
        <f t="shared" ref="G247:G265" si="25">E247*F247</f>
        <v>0</v>
      </c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</row>
    <row r="248" spans="1:61" s="44" customFormat="1">
      <c r="A248" s="43"/>
      <c r="B248" s="145" t="s">
        <v>275</v>
      </c>
      <c r="C248" s="135" t="s">
        <v>89</v>
      </c>
      <c r="D248" s="136" t="s">
        <v>3</v>
      </c>
      <c r="E248" s="136">
        <v>24</v>
      </c>
      <c r="F248" s="84"/>
      <c r="G248" s="85">
        <f t="shared" si="25"/>
        <v>0</v>
      </c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</row>
    <row r="249" spans="1:61" s="128" customFormat="1">
      <c r="A249" s="126"/>
      <c r="B249" s="145"/>
      <c r="C249" s="135"/>
      <c r="D249" s="136"/>
      <c r="E249" s="136"/>
      <c r="F249" s="84"/>
      <c r="G249" s="85"/>
    </row>
    <row r="250" spans="1:61" s="55" customFormat="1">
      <c r="B250" s="146" t="s">
        <v>276</v>
      </c>
      <c r="C250" s="147" t="s">
        <v>68</v>
      </c>
      <c r="D250" s="136"/>
      <c r="E250" s="136"/>
      <c r="F250" s="84"/>
      <c r="G250" s="85"/>
      <c r="H250" s="47"/>
    </row>
    <row r="251" spans="1:61" s="55" customFormat="1" ht="14.25" customHeight="1">
      <c r="B251" s="100" t="s">
        <v>277</v>
      </c>
      <c r="C251" s="135" t="s">
        <v>42</v>
      </c>
      <c r="D251" s="136" t="s">
        <v>39</v>
      </c>
      <c r="E251" s="136">
        <f>E256+E257</f>
        <v>68</v>
      </c>
      <c r="F251" s="157"/>
      <c r="G251" s="85">
        <f t="shared" si="25"/>
        <v>0</v>
      </c>
      <c r="H251" s="47"/>
    </row>
    <row r="252" spans="1:61" s="2" customFormat="1">
      <c r="B252" s="100" t="s">
        <v>278</v>
      </c>
      <c r="C252" s="137" t="s">
        <v>100</v>
      </c>
      <c r="D252" s="136" t="s">
        <v>39</v>
      </c>
      <c r="E252" s="136">
        <v>12</v>
      </c>
      <c r="F252" s="84"/>
      <c r="G252" s="85">
        <f t="shared" si="25"/>
        <v>0</v>
      </c>
    </row>
    <row r="253" spans="1:61" s="2" customFormat="1">
      <c r="B253" s="100" t="s">
        <v>279</v>
      </c>
      <c r="C253" s="137" t="s">
        <v>43</v>
      </c>
      <c r="D253" s="138" t="s">
        <v>39</v>
      </c>
      <c r="E253" s="136">
        <v>4</v>
      </c>
      <c r="F253" s="84"/>
      <c r="G253" s="85">
        <f t="shared" si="25"/>
        <v>0</v>
      </c>
    </row>
    <row r="254" spans="1:61" s="2" customFormat="1">
      <c r="B254" s="100"/>
      <c r="C254" s="137"/>
      <c r="D254" s="138"/>
      <c r="E254" s="136"/>
      <c r="F254" s="84"/>
      <c r="G254" s="85"/>
    </row>
    <row r="255" spans="1:61" s="2" customFormat="1">
      <c r="B255" s="146" t="s">
        <v>280</v>
      </c>
      <c r="C255" s="147" t="s">
        <v>44</v>
      </c>
      <c r="D255" s="136"/>
      <c r="E255" s="136"/>
      <c r="F255" s="84"/>
      <c r="G255" s="85"/>
    </row>
    <row r="256" spans="1:61" s="2" customFormat="1">
      <c r="B256" s="100" t="s">
        <v>281</v>
      </c>
      <c r="C256" s="135" t="s">
        <v>390</v>
      </c>
      <c r="D256" s="136" t="s">
        <v>39</v>
      </c>
      <c r="E256" s="136">
        <v>9</v>
      </c>
      <c r="F256" s="84"/>
      <c r="G256" s="85">
        <f t="shared" si="25"/>
        <v>0</v>
      </c>
    </row>
    <row r="257" spans="1:61" s="2" customFormat="1">
      <c r="B257" s="100" t="s">
        <v>282</v>
      </c>
      <c r="C257" s="135" t="s">
        <v>391</v>
      </c>
      <c r="D257" s="136" t="s">
        <v>39</v>
      </c>
      <c r="E257" s="136">
        <v>59</v>
      </c>
      <c r="F257" s="84"/>
      <c r="G257" s="85">
        <f t="shared" si="25"/>
        <v>0</v>
      </c>
    </row>
    <row r="258" spans="1:61" s="2" customFormat="1">
      <c r="B258" s="100" t="s">
        <v>283</v>
      </c>
      <c r="C258" s="135" t="s">
        <v>45</v>
      </c>
      <c r="D258" s="136" t="s">
        <v>39</v>
      </c>
      <c r="E258" s="136">
        <v>7</v>
      </c>
      <c r="F258" s="84"/>
      <c r="G258" s="85">
        <f t="shared" si="25"/>
        <v>0</v>
      </c>
    </row>
    <row r="259" spans="1:61" s="2" customFormat="1">
      <c r="B259" s="100"/>
      <c r="C259" s="135"/>
      <c r="D259" s="148"/>
      <c r="E259" s="136"/>
      <c r="F259" s="84"/>
      <c r="G259" s="85"/>
    </row>
    <row r="260" spans="1:61" s="2" customFormat="1">
      <c r="B260" s="146" t="s">
        <v>284</v>
      </c>
      <c r="C260" s="147" t="s">
        <v>92</v>
      </c>
      <c r="D260" s="136"/>
      <c r="E260" s="136"/>
      <c r="F260" s="84"/>
      <c r="G260" s="85"/>
    </row>
    <row r="261" spans="1:61" s="2" customFormat="1">
      <c r="B261" s="100" t="s">
        <v>285</v>
      </c>
      <c r="C261" s="135" t="s">
        <v>46</v>
      </c>
      <c r="D261" s="136" t="s">
        <v>39</v>
      </c>
      <c r="E261" s="136">
        <v>14</v>
      </c>
      <c r="F261" s="84"/>
      <c r="G261" s="85">
        <f t="shared" si="25"/>
        <v>0</v>
      </c>
    </row>
    <row r="262" spans="1:61" s="2" customFormat="1">
      <c r="B262" s="100" t="s">
        <v>286</v>
      </c>
      <c r="C262" s="137" t="s">
        <v>47</v>
      </c>
      <c r="D262" s="136" t="s">
        <v>3</v>
      </c>
      <c r="E262" s="136">
        <v>42</v>
      </c>
      <c r="F262" s="84"/>
      <c r="G262" s="85">
        <f t="shared" si="25"/>
        <v>0</v>
      </c>
    </row>
    <row r="263" spans="1:61" s="2" customFormat="1">
      <c r="B263" s="100"/>
      <c r="C263" s="137"/>
      <c r="D263" s="148"/>
      <c r="E263" s="136"/>
      <c r="F263" s="84"/>
      <c r="G263" s="85"/>
    </row>
    <row r="264" spans="1:61" s="2" customFormat="1">
      <c r="B264" s="66" t="s">
        <v>287</v>
      </c>
      <c r="C264" s="114" t="s">
        <v>90</v>
      </c>
      <c r="D264" s="121"/>
      <c r="E264" s="115"/>
      <c r="F264" s="84"/>
      <c r="G264" s="85"/>
    </row>
    <row r="265" spans="1:61" s="2" customFormat="1">
      <c r="B265" s="68" t="s">
        <v>288</v>
      </c>
      <c r="C265" s="116" t="s">
        <v>93</v>
      </c>
      <c r="D265" s="121" t="s">
        <v>3</v>
      </c>
      <c r="E265" s="136">
        <v>220</v>
      </c>
      <c r="F265" s="84"/>
      <c r="G265" s="85">
        <f t="shared" si="25"/>
        <v>0</v>
      </c>
    </row>
    <row r="266" spans="1:61" s="2" customFormat="1" ht="15.75" thickBot="1">
      <c r="B266" s="106"/>
      <c r="C266" s="107"/>
      <c r="D266" s="108"/>
      <c r="E266" s="108"/>
      <c r="F266" s="134" t="s">
        <v>31</v>
      </c>
      <c r="G266" s="151">
        <f>SUM(G210:G265)</f>
        <v>0</v>
      </c>
    </row>
    <row r="267" spans="1:61" s="55" customFormat="1" ht="15.75" thickBot="1">
      <c r="B267" s="5"/>
      <c r="C267" s="3"/>
      <c r="D267" s="3"/>
      <c r="E267" s="4"/>
      <c r="F267" s="3"/>
      <c r="G267" s="3"/>
    </row>
    <row r="268" spans="1:61" s="55" customFormat="1">
      <c r="B268" s="77">
        <v>7</v>
      </c>
      <c r="C268" s="258" t="s">
        <v>76</v>
      </c>
      <c r="D268" s="259"/>
      <c r="E268" s="259"/>
      <c r="F268" s="259"/>
      <c r="G268" s="260"/>
    </row>
    <row r="269" spans="1:61" s="55" customFormat="1">
      <c r="B269" s="65" t="s">
        <v>289</v>
      </c>
      <c r="C269" s="78" t="s">
        <v>73</v>
      </c>
      <c r="D269" s="79"/>
      <c r="E269" s="79"/>
      <c r="F269" s="80"/>
      <c r="G269" s="81"/>
    </row>
    <row r="270" spans="1:61" ht="14.25" customHeight="1">
      <c r="A270" s="6"/>
      <c r="B270" s="67" t="s">
        <v>290</v>
      </c>
      <c r="C270" s="82" t="s">
        <v>74</v>
      </c>
      <c r="D270" s="83" t="s">
        <v>3</v>
      </c>
      <c r="E270" s="99">
        <v>58.4</v>
      </c>
      <c r="F270" s="84"/>
      <c r="G270" s="85">
        <f t="shared" ref="G270:G271" si="26">E270*F270</f>
        <v>0</v>
      </c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  <c r="AK270" s="55"/>
      <c r="AL270" s="55"/>
      <c r="AM270" s="55"/>
      <c r="AN270" s="55"/>
      <c r="AO270" s="55"/>
      <c r="AP270" s="55"/>
      <c r="AQ270" s="55"/>
      <c r="AR270" s="55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5"/>
      <c r="BD270" s="55"/>
      <c r="BE270" s="55"/>
      <c r="BF270" s="55"/>
      <c r="BG270" s="55"/>
      <c r="BH270" s="55"/>
      <c r="BI270" s="55"/>
    </row>
    <row r="271" spans="1:61">
      <c r="B271" s="67" t="s">
        <v>291</v>
      </c>
      <c r="C271" s="82" t="s">
        <v>101</v>
      </c>
      <c r="D271" s="83" t="s">
        <v>37</v>
      </c>
      <c r="E271" s="99">
        <v>1</v>
      </c>
      <c r="F271" s="84"/>
      <c r="G271" s="85">
        <f t="shared" si="26"/>
        <v>0</v>
      </c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55"/>
      <c r="AK271" s="55"/>
      <c r="AL271" s="55"/>
      <c r="AM271" s="55"/>
      <c r="AN271" s="55"/>
      <c r="AO271" s="55"/>
      <c r="AP271" s="55"/>
      <c r="AQ271" s="55"/>
      <c r="AR271" s="55"/>
      <c r="AS271" s="55"/>
      <c r="AT271" s="55"/>
      <c r="AU271" s="55"/>
      <c r="AV271" s="55"/>
      <c r="AW271" s="55"/>
      <c r="AX271" s="55"/>
      <c r="AY271" s="55"/>
      <c r="AZ271" s="55"/>
      <c r="BA271" s="55"/>
      <c r="BB271" s="55"/>
      <c r="BC271" s="55"/>
      <c r="BD271" s="55"/>
      <c r="BE271" s="55"/>
      <c r="BF271" s="55"/>
      <c r="BG271" s="55"/>
      <c r="BH271" s="55"/>
      <c r="BI271" s="55"/>
    </row>
    <row r="272" spans="1:61">
      <c r="A272" s="6"/>
      <c r="B272" s="67"/>
      <c r="C272" s="82"/>
      <c r="D272" s="83"/>
      <c r="E272" s="99"/>
      <c r="F272" s="84"/>
      <c r="G272" s="154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5"/>
      <c r="AJ272" s="55"/>
      <c r="AK272" s="55"/>
      <c r="AL272" s="55"/>
      <c r="AM272" s="55"/>
      <c r="AN272" s="55"/>
      <c r="AO272" s="55"/>
      <c r="AP272" s="55"/>
      <c r="AQ272" s="55"/>
      <c r="AR272" s="55"/>
      <c r="AS272" s="55"/>
      <c r="AT272" s="55"/>
      <c r="AU272" s="55"/>
      <c r="AV272" s="55"/>
      <c r="AW272" s="55"/>
      <c r="AX272" s="55"/>
      <c r="AY272" s="55"/>
      <c r="AZ272" s="55"/>
      <c r="BA272" s="55"/>
      <c r="BB272" s="55"/>
      <c r="BC272" s="55"/>
    </row>
    <row r="273" spans="1:61">
      <c r="A273" s="6"/>
      <c r="B273" s="65" t="s">
        <v>292</v>
      </c>
      <c r="C273" s="78" t="s">
        <v>75</v>
      </c>
      <c r="D273" s="152"/>
      <c r="E273" s="152"/>
      <c r="F273" s="153"/>
      <c r="G273" s="153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  <c r="AK273" s="55"/>
      <c r="AL273" s="55"/>
      <c r="AM273" s="55"/>
      <c r="AN273" s="55"/>
      <c r="AO273" s="55"/>
      <c r="AP273" s="55"/>
      <c r="AQ273" s="55"/>
      <c r="AR273" s="55"/>
      <c r="AS273" s="55"/>
      <c r="AT273" s="55"/>
      <c r="AU273" s="55"/>
      <c r="AV273" s="55"/>
      <c r="AW273" s="55"/>
      <c r="AX273" s="55"/>
      <c r="AY273" s="55"/>
      <c r="AZ273" s="55"/>
      <c r="BA273" s="55"/>
      <c r="BB273" s="55"/>
      <c r="BC273" s="55"/>
      <c r="BD273" s="55"/>
      <c r="BE273" s="55"/>
      <c r="BF273" s="55"/>
      <c r="BG273" s="55"/>
      <c r="BH273" s="55"/>
      <c r="BI273" s="55"/>
    </row>
    <row r="274" spans="1:61">
      <c r="A274" s="6"/>
      <c r="B274" s="123" t="s">
        <v>293</v>
      </c>
      <c r="C274" s="124" t="s">
        <v>309</v>
      </c>
      <c r="D274" s="125" t="s">
        <v>11</v>
      </c>
      <c r="E274" s="125">
        <v>116.81</v>
      </c>
      <c r="F274" s="111"/>
      <c r="G274" s="85">
        <f t="shared" ref="G274:G281" si="27">E274*F274</f>
        <v>0</v>
      </c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  <c r="AM274" s="55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  <c r="AX274" s="55"/>
      <c r="AY274" s="55"/>
      <c r="AZ274" s="55"/>
      <c r="BA274" s="55"/>
      <c r="BB274" s="55"/>
      <c r="BC274" s="55"/>
    </row>
    <row r="275" spans="1:61">
      <c r="A275" s="6"/>
      <c r="B275" s="123" t="s">
        <v>294</v>
      </c>
      <c r="C275" s="124" t="s">
        <v>103</v>
      </c>
      <c r="D275" s="125" t="s">
        <v>11</v>
      </c>
      <c r="E275" s="125">
        <v>5.24</v>
      </c>
      <c r="F275" s="111"/>
      <c r="G275" s="85">
        <f t="shared" si="27"/>
        <v>0</v>
      </c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  <c r="AK275" s="55"/>
      <c r="AL275" s="55"/>
      <c r="AM275" s="55"/>
      <c r="AN275" s="55"/>
      <c r="AO275" s="55"/>
      <c r="AP275" s="55"/>
      <c r="AQ275" s="55"/>
      <c r="AR275" s="55"/>
      <c r="AS275" s="55"/>
      <c r="AT275" s="55"/>
      <c r="AU275" s="55"/>
      <c r="AV275" s="55"/>
      <c r="AW275" s="55"/>
      <c r="AX275" s="55"/>
      <c r="AY275" s="55"/>
      <c r="AZ275" s="55"/>
      <c r="BA275" s="55"/>
      <c r="BB275" s="55"/>
      <c r="BC275" s="55"/>
    </row>
    <row r="276" spans="1:61">
      <c r="A276" s="6"/>
      <c r="B276" s="123" t="s">
        <v>295</v>
      </c>
      <c r="C276" s="124" t="s">
        <v>102</v>
      </c>
      <c r="D276" s="125" t="s">
        <v>2</v>
      </c>
      <c r="E276" s="125">
        <v>45</v>
      </c>
      <c r="F276" s="111"/>
      <c r="G276" s="85">
        <f t="shared" si="27"/>
        <v>0</v>
      </c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  <c r="BA276" s="55"/>
      <c r="BB276" s="55"/>
      <c r="BC276" s="55"/>
    </row>
    <row r="277" spans="1:61" s="44" customFormat="1">
      <c r="A277" s="43"/>
      <c r="B277" s="123" t="s">
        <v>296</v>
      </c>
      <c r="C277" s="124" t="s">
        <v>104</v>
      </c>
      <c r="D277" s="125" t="s">
        <v>11</v>
      </c>
      <c r="E277" s="125">
        <v>35.07</v>
      </c>
      <c r="F277" s="111"/>
      <c r="G277" s="85">
        <f t="shared" ref="G277" si="28">E277*F277</f>
        <v>0</v>
      </c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</row>
    <row r="278" spans="1:61" s="44" customFormat="1">
      <c r="A278" s="43"/>
      <c r="B278" s="123" t="s">
        <v>297</v>
      </c>
      <c r="C278" s="124" t="s">
        <v>310</v>
      </c>
      <c r="D278" s="125" t="s">
        <v>3</v>
      </c>
      <c r="E278" s="125">
        <v>20</v>
      </c>
      <c r="F278" s="111"/>
      <c r="G278" s="85">
        <f t="shared" ref="G278" si="29">E278*F278</f>
        <v>0</v>
      </c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</row>
    <row r="279" spans="1:61" s="44" customFormat="1">
      <c r="A279" s="43"/>
      <c r="B279" s="123" t="s">
        <v>298</v>
      </c>
      <c r="C279" s="124" t="s">
        <v>105</v>
      </c>
      <c r="D279" s="125" t="s">
        <v>11</v>
      </c>
      <c r="E279" s="125">
        <f>E274-E277-E275-E280</f>
        <v>67.52000000000001</v>
      </c>
      <c r="F279" s="111"/>
      <c r="G279" s="85">
        <f t="shared" ref="G279" si="30">E279*F279</f>
        <v>0</v>
      </c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</row>
    <row r="280" spans="1:61" s="44" customFormat="1">
      <c r="A280" s="43"/>
      <c r="B280" s="123" t="s">
        <v>299</v>
      </c>
      <c r="C280" s="124" t="s">
        <v>311</v>
      </c>
      <c r="D280" s="125" t="s">
        <v>11</v>
      </c>
      <c r="E280" s="125">
        <v>8.98</v>
      </c>
      <c r="F280" s="111"/>
      <c r="G280" s="85">
        <f t="shared" si="27"/>
        <v>0</v>
      </c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</row>
    <row r="281" spans="1:61" s="44" customFormat="1">
      <c r="A281" s="43"/>
      <c r="B281" s="123" t="s">
        <v>320</v>
      </c>
      <c r="C281" s="124" t="s">
        <v>321</v>
      </c>
      <c r="D281" s="125" t="s">
        <v>11</v>
      </c>
      <c r="E281" s="125">
        <v>13.47</v>
      </c>
      <c r="F281" s="111"/>
      <c r="G281" s="112">
        <f t="shared" si="27"/>
        <v>0</v>
      </c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</row>
    <row r="282" spans="1:61" s="44" customFormat="1" ht="15.75" thickBot="1">
      <c r="A282" s="43"/>
      <c r="B282" s="106"/>
      <c r="C282" s="107"/>
      <c r="D282" s="108"/>
      <c r="E282" s="108"/>
      <c r="F282" s="134" t="s">
        <v>31</v>
      </c>
      <c r="G282" s="151">
        <f>SUM(G269:G281)</f>
        <v>0</v>
      </c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</row>
    <row r="283" spans="1:61" s="44" customFormat="1" ht="15.75" thickBot="1">
      <c r="A283" s="43"/>
      <c r="B283" s="5"/>
      <c r="C283" s="3"/>
      <c r="D283" s="3"/>
      <c r="E283" s="4"/>
      <c r="F283" s="3"/>
      <c r="G283" s="3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</row>
    <row r="284" spans="1:61" ht="15.75" thickBot="1">
      <c r="A284" s="6"/>
      <c r="B284" s="13"/>
      <c r="C284" s="12" t="s">
        <v>10</v>
      </c>
      <c r="D284" s="10"/>
      <c r="E284" s="11"/>
      <c r="F284" s="22"/>
      <c r="G284" s="20">
        <f>G282+G266+G207+G175+G115+G55</f>
        <v>0</v>
      </c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  <c r="AJ284" s="55"/>
      <c r="AK284" s="55"/>
      <c r="AL284" s="55"/>
      <c r="AM284" s="55"/>
      <c r="AN284" s="55"/>
      <c r="AO284" s="55"/>
      <c r="AP284" s="55"/>
      <c r="AQ284" s="55"/>
      <c r="AR284" s="55"/>
      <c r="AS284" s="55"/>
      <c r="AT284" s="55"/>
      <c r="AU284" s="55"/>
      <c r="AV284" s="55"/>
      <c r="AW284" s="55"/>
      <c r="AX284" s="55"/>
      <c r="AY284" s="55"/>
      <c r="AZ284" s="55"/>
      <c r="BA284" s="55"/>
      <c r="BB284" s="55"/>
      <c r="BC284" s="55"/>
    </row>
    <row r="285" spans="1:61" ht="15.75" thickBot="1">
      <c r="A285" s="6"/>
      <c r="B285" s="13"/>
      <c r="C285" s="12" t="s">
        <v>9</v>
      </c>
      <c r="D285" s="10" t="s">
        <v>7</v>
      </c>
      <c r="E285" s="21">
        <v>0.2</v>
      </c>
      <c r="F285" s="10"/>
      <c r="G285" s="20">
        <f>G284*E285</f>
        <v>0</v>
      </c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  <c r="AM285" s="55"/>
      <c r="AN285" s="55"/>
      <c r="AO285" s="55"/>
      <c r="AP285" s="55"/>
      <c r="AQ285" s="55"/>
      <c r="AR285" s="55"/>
      <c r="AS285" s="55"/>
      <c r="AT285" s="55"/>
      <c r="AU285" s="55"/>
      <c r="AV285" s="55"/>
      <c r="AW285" s="55"/>
      <c r="AX285" s="55"/>
      <c r="AY285" s="55"/>
      <c r="AZ285" s="55"/>
      <c r="BA285" s="55"/>
      <c r="BB285" s="55"/>
      <c r="BC285" s="55"/>
    </row>
    <row r="286" spans="1:61" ht="14.25" customHeight="1" thickBot="1">
      <c r="A286" s="6"/>
      <c r="B286" s="13"/>
      <c r="C286" s="12" t="s">
        <v>8</v>
      </c>
      <c r="D286" s="10" t="s">
        <v>7</v>
      </c>
      <c r="E286" s="21">
        <v>0.12</v>
      </c>
      <c r="F286" s="10"/>
      <c r="G286" s="20">
        <f>G284*E286</f>
        <v>0</v>
      </c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  <c r="AK286" s="55"/>
      <c r="AL286" s="55"/>
      <c r="AM286" s="55"/>
      <c r="AN286" s="55"/>
      <c r="AO286" s="55"/>
      <c r="AP286" s="55"/>
      <c r="AQ286" s="55"/>
      <c r="AR286" s="55"/>
      <c r="AS286" s="55"/>
      <c r="AT286" s="55"/>
      <c r="AU286" s="55"/>
      <c r="AV286" s="55"/>
      <c r="AW286" s="55"/>
      <c r="AX286" s="55"/>
      <c r="AY286" s="55"/>
      <c r="AZ286" s="55"/>
      <c r="BA286" s="55"/>
      <c r="BB286" s="55"/>
      <c r="BC286" s="55"/>
      <c r="BD286" s="55"/>
      <c r="BE286" s="55"/>
      <c r="BF286" s="55"/>
      <c r="BG286" s="55"/>
      <c r="BH286" s="55"/>
      <c r="BI286" s="55"/>
    </row>
    <row r="287" spans="1:61" ht="15.75" thickBot="1">
      <c r="B287" s="13"/>
      <c r="C287" s="12" t="s">
        <v>6</v>
      </c>
      <c r="D287" s="10"/>
      <c r="E287" s="21"/>
      <c r="F287" s="10"/>
      <c r="G287" s="19">
        <f>SUM(G284:G286)</f>
        <v>0</v>
      </c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  <c r="AK287" s="55"/>
      <c r="AL287" s="55"/>
      <c r="AM287" s="55"/>
      <c r="AN287" s="55"/>
      <c r="AO287" s="55"/>
      <c r="AP287" s="55"/>
      <c r="AQ287" s="55"/>
      <c r="AR287" s="55"/>
      <c r="AS287" s="55"/>
      <c r="AT287" s="55"/>
      <c r="AU287" s="55"/>
      <c r="AV287" s="55"/>
      <c r="AW287" s="55"/>
      <c r="AX287" s="55"/>
      <c r="AY287" s="55"/>
      <c r="AZ287" s="55"/>
      <c r="BA287" s="55"/>
      <c r="BB287" s="55"/>
      <c r="BC287" s="55"/>
      <c r="BD287" s="55"/>
      <c r="BE287" s="55"/>
      <c r="BF287" s="55"/>
      <c r="BG287" s="55"/>
      <c r="BH287" s="55"/>
      <c r="BI287" s="55"/>
    </row>
    <row r="288" spans="1:61" ht="15.75" thickBot="1">
      <c r="B288" s="18"/>
      <c r="C288" s="17" t="s">
        <v>1</v>
      </c>
      <c r="D288" s="16"/>
      <c r="E288" s="15">
        <v>0.19</v>
      </c>
      <c r="F288" s="14"/>
      <c r="G288" s="9">
        <f>+G287*E288</f>
        <v>0</v>
      </c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  <c r="AK288" s="55"/>
      <c r="AL288" s="55"/>
      <c r="AM288" s="55"/>
      <c r="AN288" s="55"/>
      <c r="AO288" s="55"/>
      <c r="AP288" s="55"/>
      <c r="AQ288" s="55"/>
      <c r="AR288" s="55"/>
      <c r="AS288" s="55"/>
      <c r="AT288" s="55"/>
      <c r="AU288" s="55"/>
      <c r="AV288" s="55"/>
      <c r="AW288" s="55"/>
      <c r="AX288" s="55"/>
      <c r="AY288" s="55"/>
      <c r="AZ288" s="55"/>
      <c r="BA288" s="55"/>
      <c r="BB288" s="55"/>
      <c r="BC288" s="55"/>
      <c r="BD288" s="55"/>
      <c r="BE288" s="55"/>
      <c r="BF288" s="55"/>
      <c r="BG288" s="55"/>
      <c r="BH288" s="55"/>
      <c r="BI288" s="55"/>
    </row>
    <row r="289" spans="2:68" ht="15.75" thickBot="1">
      <c r="B289" s="13"/>
      <c r="C289" s="12" t="s">
        <v>0</v>
      </c>
      <c r="D289" s="10"/>
      <c r="E289" s="11"/>
      <c r="F289" s="10"/>
      <c r="G289" s="9">
        <f>G288+G287</f>
        <v>0</v>
      </c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  <c r="AK289" s="55"/>
      <c r="AL289" s="55"/>
      <c r="AM289" s="55"/>
      <c r="AN289" s="55"/>
      <c r="AO289" s="55"/>
      <c r="AP289" s="55"/>
      <c r="AQ289" s="55"/>
      <c r="AR289" s="55"/>
      <c r="AS289" s="55"/>
      <c r="AT289" s="55"/>
      <c r="AU289" s="55"/>
      <c r="AV289" s="55"/>
      <c r="AW289" s="55"/>
      <c r="AX289" s="55"/>
      <c r="AY289" s="55"/>
      <c r="AZ289" s="55"/>
      <c r="BA289" s="55"/>
      <c r="BB289" s="55"/>
      <c r="BC289" s="55"/>
      <c r="BD289" s="55"/>
      <c r="BE289" s="55"/>
      <c r="BF289" s="55"/>
      <c r="BG289" s="55"/>
      <c r="BH289" s="55"/>
      <c r="BI289" s="55"/>
    </row>
    <row r="290" spans="2:68" ht="15.75" thickBot="1">
      <c r="B290" s="8"/>
      <c r="C290" s="6"/>
      <c r="D290" s="6"/>
      <c r="E290" s="7"/>
      <c r="F290" s="6"/>
      <c r="G290" s="6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  <c r="AI290" s="55"/>
      <c r="AJ290" s="55"/>
      <c r="AK290" s="55"/>
      <c r="AL290" s="55"/>
      <c r="AM290" s="55"/>
      <c r="AN290" s="55"/>
      <c r="AO290" s="55"/>
      <c r="AP290" s="55"/>
      <c r="AQ290" s="55"/>
      <c r="AR290" s="55"/>
      <c r="AS290" s="55"/>
      <c r="AT290" s="55"/>
      <c r="AU290" s="55"/>
      <c r="AV290" s="55"/>
      <c r="AW290" s="55"/>
      <c r="AX290" s="55"/>
      <c r="AY290" s="55"/>
      <c r="AZ290" s="55"/>
      <c r="BA290" s="55"/>
      <c r="BB290" s="55"/>
      <c r="BC290" s="55"/>
      <c r="BD290" s="55"/>
      <c r="BE290" s="55"/>
      <c r="BF290" s="55"/>
      <c r="BG290" s="55"/>
      <c r="BH290" s="55"/>
      <c r="BI290" s="55"/>
    </row>
    <row r="291" spans="2:68">
      <c r="B291" s="73"/>
      <c r="C291" s="52"/>
      <c r="D291" s="52"/>
      <c r="E291" s="52"/>
      <c r="F291" s="52"/>
      <c r="G291" s="51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  <c r="AI291" s="55"/>
      <c r="AJ291" s="55"/>
      <c r="AK291" s="55"/>
      <c r="AL291" s="55"/>
      <c r="AM291" s="55"/>
      <c r="AN291" s="55"/>
      <c r="AO291" s="55"/>
      <c r="AP291" s="55"/>
      <c r="AQ291" s="55"/>
      <c r="AR291" s="55"/>
      <c r="AS291" s="55"/>
      <c r="AT291" s="55"/>
      <c r="AU291" s="55"/>
      <c r="AV291" s="55"/>
      <c r="AW291" s="55"/>
      <c r="AX291" s="55"/>
      <c r="AY291" s="55"/>
      <c r="AZ291" s="55"/>
      <c r="BA291" s="55"/>
      <c r="BB291" s="55"/>
      <c r="BC291" s="55"/>
      <c r="BD291" s="55"/>
      <c r="BE291" s="55"/>
      <c r="BF291" s="55"/>
      <c r="BG291" s="55"/>
      <c r="BH291" s="55"/>
      <c r="BI291" s="55"/>
      <c r="BJ291" s="55"/>
      <c r="BK291" s="55"/>
      <c r="BL291" s="55"/>
      <c r="BM291" s="55"/>
      <c r="BN291" s="55"/>
      <c r="BO291" s="55"/>
      <c r="BP291" s="55"/>
    </row>
    <row r="292" spans="2:68">
      <c r="B292" s="74"/>
      <c r="C292" s="1"/>
      <c r="D292" s="1"/>
      <c r="E292" s="1"/>
      <c r="F292" s="1"/>
      <c r="G292" s="50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  <c r="AI292" s="55"/>
      <c r="AJ292" s="55"/>
      <c r="AK292" s="55"/>
      <c r="AL292" s="55"/>
      <c r="AM292" s="55"/>
      <c r="AN292" s="55"/>
      <c r="AO292" s="55"/>
      <c r="AP292" s="55"/>
      <c r="AQ292" s="55"/>
      <c r="AR292" s="55"/>
      <c r="AS292" s="55"/>
      <c r="AT292" s="55"/>
      <c r="AU292" s="55"/>
      <c r="AV292" s="55"/>
      <c r="AW292" s="55"/>
      <c r="AX292" s="55"/>
      <c r="AY292" s="55"/>
      <c r="AZ292" s="55"/>
      <c r="BA292" s="55"/>
      <c r="BB292" s="55"/>
      <c r="BC292" s="55"/>
      <c r="BD292" s="55"/>
      <c r="BE292" s="55"/>
      <c r="BF292" s="55"/>
      <c r="BG292" s="55"/>
      <c r="BH292" s="55"/>
      <c r="BI292" s="55"/>
      <c r="BJ292" s="55"/>
      <c r="BK292" s="55"/>
      <c r="BL292" s="55"/>
      <c r="BM292" s="55"/>
      <c r="BN292" s="55"/>
      <c r="BO292" s="55"/>
      <c r="BP292" s="55"/>
    </row>
    <row r="293" spans="2:68">
      <c r="B293" s="74"/>
      <c r="C293" s="1"/>
      <c r="D293" s="1"/>
      <c r="E293" s="1"/>
      <c r="F293" s="1"/>
      <c r="G293" s="50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  <c r="AI293" s="55"/>
      <c r="AJ293" s="55"/>
      <c r="AK293" s="55"/>
      <c r="AL293" s="55"/>
      <c r="AM293" s="55"/>
      <c r="AN293" s="55"/>
      <c r="AO293" s="55"/>
      <c r="AP293" s="55"/>
      <c r="AQ293" s="55"/>
      <c r="AR293" s="55"/>
      <c r="AS293" s="55"/>
      <c r="AT293" s="55"/>
      <c r="AU293" s="55"/>
      <c r="AV293" s="55"/>
      <c r="AW293" s="55"/>
      <c r="AX293" s="55"/>
      <c r="AY293" s="55"/>
      <c r="AZ293" s="55"/>
      <c r="BA293" s="55"/>
      <c r="BB293" s="55"/>
      <c r="BC293" s="55"/>
      <c r="BD293" s="55"/>
      <c r="BE293" s="55"/>
      <c r="BF293" s="55"/>
      <c r="BG293" s="55"/>
      <c r="BH293" s="55"/>
      <c r="BI293" s="55"/>
      <c r="BJ293" s="55"/>
      <c r="BK293" s="55"/>
      <c r="BL293" s="55"/>
      <c r="BM293" s="55"/>
      <c r="BN293" s="55"/>
      <c r="BO293" s="55"/>
      <c r="BP293" s="55"/>
    </row>
    <row r="294" spans="2:68">
      <c r="B294" s="74"/>
      <c r="C294" s="55"/>
      <c r="D294" s="55"/>
      <c r="E294" s="55"/>
      <c r="F294" s="55"/>
      <c r="G294" s="50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  <c r="AK294" s="55"/>
      <c r="AL294" s="55"/>
      <c r="AM294" s="55"/>
      <c r="AN294" s="55"/>
      <c r="AO294" s="55"/>
      <c r="AP294" s="55"/>
      <c r="AQ294" s="55"/>
      <c r="AR294" s="55"/>
      <c r="AS294" s="55"/>
      <c r="AT294" s="55"/>
      <c r="AU294" s="55"/>
      <c r="AV294" s="55"/>
      <c r="AW294" s="55"/>
      <c r="AX294" s="55"/>
      <c r="AY294" s="55"/>
      <c r="AZ294" s="55"/>
      <c r="BA294" s="55"/>
      <c r="BB294" s="55"/>
      <c r="BC294" s="55"/>
      <c r="BD294" s="55"/>
      <c r="BE294" s="55"/>
      <c r="BF294" s="55"/>
      <c r="BG294" s="55"/>
      <c r="BH294" s="55"/>
      <c r="BI294" s="55"/>
      <c r="BJ294" s="55"/>
      <c r="BK294" s="55"/>
      <c r="BL294" s="55"/>
      <c r="BM294" s="55"/>
      <c r="BN294" s="55"/>
      <c r="BO294" s="55"/>
      <c r="BP294" s="55"/>
    </row>
    <row r="295" spans="2:68">
      <c r="B295" s="74"/>
      <c r="C295" s="59"/>
      <c r="D295" s="55"/>
      <c r="E295" s="55"/>
      <c r="F295" s="55"/>
      <c r="G295" s="50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  <c r="AM295" s="55"/>
      <c r="AN295" s="55"/>
      <c r="AO295" s="55"/>
      <c r="AP295" s="55"/>
      <c r="AQ295" s="55"/>
      <c r="AR295" s="55"/>
      <c r="AS295" s="55"/>
      <c r="AT295" s="55"/>
      <c r="AU295" s="55"/>
      <c r="AV295" s="55"/>
      <c r="AW295" s="55"/>
      <c r="AX295" s="55"/>
      <c r="AY295" s="55"/>
      <c r="AZ295" s="55"/>
      <c r="BA295" s="55"/>
      <c r="BB295" s="55"/>
      <c r="BC295" s="55"/>
      <c r="BD295" s="55"/>
      <c r="BE295" s="55"/>
      <c r="BF295" s="55"/>
      <c r="BG295" s="55"/>
      <c r="BH295" s="55"/>
      <c r="BI295" s="55"/>
      <c r="BJ295" s="55"/>
      <c r="BK295" s="55"/>
      <c r="BL295" s="55"/>
      <c r="BM295" s="55"/>
      <c r="BN295" s="55"/>
      <c r="BO295" s="55"/>
      <c r="BP295" s="55"/>
    </row>
    <row r="296" spans="2:68" ht="15.75">
      <c r="B296" s="74"/>
      <c r="C296" s="210" t="s">
        <v>396</v>
      </c>
      <c r="D296" s="55"/>
      <c r="E296" s="55"/>
      <c r="F296" s="55"/>
      <c r="G296" s="50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/>
      <c r="AK296" s="55"/>
      <c r="AL296" s="55"/>
      <c r="AM296" s="55"/>
      <c r="AN296" s="55"/>
      <c r="AO296" s="55"/>
      <c r="AP296" s="55"/>
      <c r="AQ296" s="55"/>
      <c r="AR296" s="55"/>
      <c r="AS296" s="55"/>
      <c r="AT296" s="55"/>
      <c r="AU296" s="55"/>
      <c r="AV296" s="55"/>
      <c r="AW296" s="55"/>
      <c r="AX296" s="55"/>
      <c r="AY296" s="55"/>
      <c r="AZ296" s="55"/>
      <c r="BA296" s="55"/>
      <c r="BB296" s="55"/>
      <c r="BC296" s="55"/>
      <c r="BD296" s="55"/>
      <c r="BE296" s="55"/>
      <c r="BF296" s="55"/>
      <c r="BG296" s="55"/>
      <c r="BH296" s="55"/>
      <c r="BI296" s="55"/>
      <c r="BJ296" s="55"/>
      <c r="BK296" s="55"/>
      <c r="BL296" s="55"/>
      <c r="BM296" s="55"/>
      <c r="BN296" s="55"/>
      <c r="BO296" s="55"/>
      <c r="BP296" s="55"/>
    </row>
    <row r="297" spans="2:68" ht="15.75">
      <c r="B297" s="74"/>
      <c r="C297" s="211" t="s">
        <v>397</v>
      </c>
      <c r="D297" s="225"/>
      <c r="E297" s="225"/>
      <c r="F297" s="225"/>
      <c r="G297" s="226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  <c r="AI297" s="55"/>
      <c r="AJ297" s="55"/>
      <c r="AK297" s="55"/>
      <c r="AL297" s="55"/>
      <c r="AM297" s="55"/>
      <c r="AN297" s="55"/>
      <c r="AO297" s="55"/>
      <c r="AP297" s="55"/>
      <c r="AQ297" s="55"/>
      <c r="AR297" s="55"/>
      <c r="AS297" s="55"/>
      <c r="AT297" s="55"/>
      <c r="AU297" s="55"/>
      <c r="AV297" s="55"/>
      <c r="AW297" s="55"/>
      <c r="AX297" s="55"/>
      <c r="AY297" s="55"/>
      <c r="AZ297" s="55"/>
      <c r="BA297" s="55"/>
      <c r="BB297" s="55"/>
      <c r="BC297" s="55"/>
      <c r="BD297" s="55"/>
      <c r="BE297" s="55"/>
      <c r="BF297" s="55"/>
      <c r="BG297" s="55"/>
      <c r="BH297" s="55"/>
      <c r="BI297" s="55"/>
      <c r="BJ297" s="55"/>
      <c r="BK297" s="55"/>
      <c r="BL297" s="55"/>
      <c r="BM297" s="55"/>
      <c r="BN297" s="55"/>
      <c r="BO297" s="55"/>
      <c r="BP297" s="55"/>
    </row>
    <row r="298" spans="2:68" ht="15" customHeight="1">
      <c r="B298" s="74"/>
      <c r="C298" s="211" t="s">
        <v>398</v>
      </c>
      <c r="D298" s="227"/>
      <c r="E298" s="227"/>
      <c r="F298" s="227"/>
      <c r="G298" s="228"/>
    </row>
    <row r="299" spans="2:68" ht="15.75" customHeight="1">
      <c r="B299" s="74"/>
      <c r="C299" s="211" t="s">
        <v>399</v>
      </c>
      <c r="D299" s="229"/>
      <c r="E299" s="229"/>
      <c r="F299" s="229"/>
      <c r="G299" s="230"/>
    </row>
    <row r="300" spans="2:68" ht="15" customHeight="1">
      <c r="B300" s="74"/>
      <c r="C300" s="211" t="s">
        <v>400</v>
      </c>
      <c r="D300" s="227"/>
      <c r="E300" s="227"/>
      <c r="F300" s="227"/>
      <c r="G300" s="228"/>
    </row>
    <row r="301" spans="2:68" ht="15.75" thickBot="1">
      <c r="B301" s="75"/>
      <c r="C301" s="49"/>
      <c r="D301" s="49"/>
      <c r="E301" s="49"/>
      <c r="F301" s="49"/>
      <c r="G301" s="48"/>
    </row>
    <row r="302" spans="2:68"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5"/>
      <c r="AJ302" s="55"/>
      <c r="AK302" s="55"/>
      <c r="AL302" s="55"/>
      <c r="AM302" s="55"/>
      <c r="AN302" s="55"/>
      <c r="AO302" s="55"/>
      <c r="AP302" s="55"/>
      <c r="AQ302" s="55"/>
      <c r="AR302" s="55"/>
      <c r="AS302" s="55"/>
      <c r="AT302" s="55"/>
      <c r="AU302" s="55"/>
      <c r="AV302" s="55"/>
      <c r="AW302" s="55"/>
      <c r="AX302" s="55"/>
      <c r="AY302" s="55"/>
      <c r="AZ302" s="55"/>
      <c r="BA302" s="55"/>
      <c r="BB302" s="55"/>
      <c r="BC302" s="55"/>
      <c r="BD302" s="55"/>
      <c r="BE302" s="55"/>
      <c r="BF302" s="55"/>
      <c r="BG302" s="55"/>
      <c r="BH302" s="55"/>
      <c r="BI302" s="55"/>
    </row>
  </sheetData>
  <mergeCells count="22">
    <mergeCell ref="D299:G299"/>
    <mergeCell ref="D300:G300"/>
    <mergeCell ref="D297:G297"/>
    <mergeCell ref="D298:G298"/>
    <mergeCell ref="C27:G27"/>
    <mergeCell ref="C57:G57"/>
    <mergeCell ref="C117:G117"/>
    <mergeCell ref="C209:G209"/>
    <mergeCell ref="C177:G177"/>
    <mergeCell ref="C268:G268"/>
    <mergeCell ref="C22:G22"/>
    <mergeCell ref="B4:G4"/>
    <mergeCell ref="B5:G5"/>
    <mergeCell ref="B6:G6"/>
    <mergeCell ref="B7:C7"/>
    <mergeCell ref="B8:C8"/>
    <mergeCell ref="F9:G9"/>
    <mergeCell ref="F10:G10"/>
    <mergeCell ref="F11:G11"/>
    <mergeCell ref="F12:G12"/>
    <mergeCell ref="B15:G17"/>
    <mergeCell ref="B19:G19"/>
  </mergeCells>
  <phoneticPr fontId="13" type="noConversion"/>
  <pageMargins left="0.25" right="0.25" top="0.75" bottom="0.75" header="0.3" footer="0.3"/>
  <pageSetup scale="59" fitToHeight="0" orientation="portrait" horizontalDpi="4294967292" verticalDpi="4294967292" r:id="rId1"/>
  <rowBreaks count="1" manualBreakCount="1">
    <brk id="222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B7E06-D674-462A-8E1D-1F3FEEEDE630}">
  <sheetPr>
    <pageSetUpPr fitToPage="1"/>
  </sheetPr>
  <dimension ref="A1:BP119"/>
  <sheetViews>
    <sheetView tabSelected="1" view="pageBreakPreview" topLeftCell="A97" zoomScale="90" zoomScaleNormal="80" zoomScaleSheetLayoutView="90" zoomScalePageLayoutView="90" workbookViewId="0">
      <selection activeCell="C121" sqref="C121"/>
    </sheetView>
  </sheetViews>
  <sheetFormatPr baseColWidth="10" defaultColWidth="11.42578125" defaultRowHeight="15"/>
  <cols>
    <col min="1" max="1" width="3.42578125" style="3" customWidth="1"/>
    <col min="2" max="2" width="8.140625" style="5" bestFit="1" customWidth="1"/>
    <col min="3" max="3" width="94.85546875" style="3" customWidth="1"/>
    <col min="4" max="4" width="11.140625" style="3" customWidth="1"/>
    <col min="5" max="5" width="12.28515625" style="4" customWidth="1"/>
    <col min="6" max="6" width="17.42578125" style="3" customWidth="1"/>
    <col min="7" max="7" width="20.28515625" style="3" customWidth="1"/>
    <col min="8" max="8" width="4.7109375" style="3" customWidth="1"/>
    <col min="9" max="9" width="17.5703125" style="3" customWidth="1"/>
    <col min="10" max="10" width="12.7109375" style="3" customWidth="1"/>
    <col min="11" max="12" width="11.42578125" style="3"/>
    <col min="13" max="13" width="20.42578125" style="3" customWidth="1"/>
    <col min="14" max="241" width="11.42578125" style="3"/>
    <col min="242" max="242" width="3.42578125" style="3" customWidth="1"/>
    <col min="243" max="243" width="6.42578125" style="3" customWidth="1"/>
    <col min="244" max="244" width="52" style="3" customWidth="1"/>
    <col min="245" max="245" width="8.42578125" style="3" customWidth="1"/>
    <col min="246" max="246" width="11" style="3" customWidth="1"/>
    <col min="247" max="247" width="16.85546875" style="3" customWidth="1"/>
    <col min="248" max="248" width="18.42578125" style="3" customWidth="1"/>
    <col min="249" max="249" width="20.140625" style="3" customWidth="1"/>
    <col min="250" max="250" width="6.140625" style="3" customWidth="1"/>
    <col min="251" max="251" width="28.85546875" style="3" customWidth="1"/>
    <col min="252" max="497" width="11.42578125" style="3"/>
    <col min="498" max="498" width="3.42578125" style="3" customWidth="1"/>
    <col min="499" max="499" width="6.42578125" style="3" customWidth="1"/>
    <col min="500" max="500" width="52" style="3" customWidth="1"/>
    <col min="501" max="501" width="8.42578125" style="3" customWidth="1"/>
    <col min="502" max="502" width="11" style="3" customWidth="1"/>
    <col min="503" max="503" width="16.85546875" style="3" customWidth="1"/>
    <col min="504" max="504" width="18.42578125" style="3" customWidth="1"/>
    <col min="505" max="505" width="20.140625" style="3" customWidth="1"/>
    <col min="506" max="506" width="6.140625" style="3" customWidth="1"/>
    <col min="507" max="507" width="28.85546875" style="3" customWidth="1"/>
    <col min="508" max="753" width="11.42578125" style="3"/>
    <col min="754" max="754" width="3.42578125" style="3" customWidth="1"/>
    <col min="755" max="755" width="6.42578125" style="3" customWidth="1"/>
    <col min="756" max="756" width="52" style="3" customWidth="1"/>
    <col min="757" max="757" width="8.42578125" style="3" customWidth="1"/>
    <col min="758" max="758" width="11" style="3" customWidth="1"/>
    <col min="759" max="759" width="16.85546875" style="3" customWidth="1"/>
    <col min="760" max="760" width="18.42578125" style="3" customWidth="1"/>
    <col min="761" max="761" width="20.140625" style="3" customWidth="1"/>
    <col min="762" max="762" width="6.140625" style="3" customWidth="1"/>
    <col min="763" max="763" width="28.85546875" style="3" customWidth="1"/>
    <col min="764" max="1009" width="11.42578125" style="3"/>
    <col min="1010" max="1010" width="3.42578125" style="3" customWidth="1"/>
    <col min="1011" max="1011" width="6.42578125" style="3" customWidth="1"/>
    <col min="1012" max="1012" width="52" style="3" customWidth="1"/>
    <col min="1013" max="1013" width="8.42578125" style="3" customWidth="1"/>
    <col min="1014" max="1014" width="11" style="3" customWidth="1"/>
    <col min="1015" max="1015" width="16.85546875" style="3" customWidth="1"/>
    <col min="1016" max="1016" width="18.42578125" style="3" customWidth="1"/>
    <col min="1017" max="1017" width="20.140625" style="3" customWidth="1"/>
    <col min="1018" max="1018" width="6.140625" style="3" customWidth="1"/>
    <col min="1019" max="1019" width="28.85546875" style="3" customWidth="1"/>
    <col min="1020" max="1265" width="11.42578125" style="3"/>
    <col min="1266" max="1266" width="3.42578125" style="3" customWidth="1"/>
    <col min="1267" max="1267" width="6.42578125" style="3" customWidth="1"/>
    <col min="1268" max="1268" width="52" style="3" customWidth="1"/>
    <col min="1269" max="1269" width="8.42578125" style="3" customWidth="1"/>
    <col min="1270" max="1270" width="11" style="3" customWidth="1"/>
    <col min="1271" max="1271" width="16.85546875" style="3" customWidth="1"/>
    <col min="1272" max="1272" width="18.42578125" style="3" customWidth="1"/>
    <col min="1273" max="1273" width="20.140625" style="3" customWidth="1"/>
    <col min="1274" max="1274" width="6.140625" style="3" customWidth="1"/>
    <col min="1275" max="1275" width="28.85546875" style="3" customWidth="1"/>
    <col min="1276" max="1521" width="11.42578125" style="3"/>
    <col min="1522" max="1522" width="3.42578125" style="3" customWidth="1"/>
    <col min="1523" max="1523" width="6.42578125" style="3" customWidth="1"/>
    <col min="1524" max="1524" width="52" style="3" customWidth="1"/>
    <col min="1525" max="1525" width="8.42578125" style="3" customWidth="1"/>
    <col min="1526" max="1526" width="11" style="3" customWidth="1"/>
    <col min="1527" max="1527" width="16.85546875" style="3" customWidth="1"/>
    <col min="1528" max="1528" width="18.42578125" style="3" customWidth="1"/>
    <col min="1529" max="1529" width="20.140625" style="3" customWidth="1"/>
    <col min="1530" max="1530" width="6.140625" style="3" customWidth="1"/>
    <col min="1531" max="1531" width="28.85546875" style="3" customWidth="1"/>
    <col min="1532" max="1777" width="11.42578125" style="3"/>
    <col min="1778" max="1778" width="3.42578125" style="3" customWidth="1"/>
    <col min="1779" max="1779" width="6.42578125" style="3" customWidth="1"/>
    <col min="1780" max="1780" width="52" style="3" customWidth="1"/>
    <col min="1781" max="1781" width="8.42578125" style="3" customWidth="1"/>
    <col min="1782" max="1782" width="11" style="3" customWidth="1"/>
    <col min="1783" max="1783" width="16.85546875" style="3" customWidth="1"/>
    <col min="1784" max="1784" width="18.42578125" style="3" customWidth="1"/>
    <col min="1785" max="1785" width="20.140625" style="3" customWidth="1"/>
    <col min="1786" max="1786" width="6.140625" style="3" customWidth="1"/>
    <col min="1787" max="1787" width="28.85546875" style="3" customWidth="1"/>
    <col min="1788" max="2033" width="11.42578125" style="3"/>
    <col min="2034" max="2034" width="3.42578125" style="3" customWidth="1"/>
    <col min="2035" max="2035" width="6.42578125" style="3" customWidth="1"/>
    <col min="2036" max="2036" width="52" style="3" customWidth="1"/>
    <col min="2037" max="2037" width="8.42578125" style="3" customWidth="1"/>
    <col min="2038" max="2038" width="11" style="3" customWidth="1"/>
    <col min="2039" max="2039" width="16.85546875" style="3" customWidth="1"/>
    <col min="2040" max="2040" width="18.42578125" style="3" customWidth="1"/>
    <col min="2041" max="2041" width="20.140625" style="3" customWidth="1"/>
    <col min="2042" max="2042" width="6.140625" style="3" customWidth="1"/>
    <col min="2043" max="2043" width="28.85546875" style="3" customWidth="1"/>
    <col min="2044" max="2289" width="11.42578125" style="3"/>
    <col min="2290" max="2290" width="3.42578125" style="3" customWidth="1"/>
    <col min="2291" max="2291" width="6.42578125" style="3" customWidth="1"/>
    <col min="2292" max="2292" width="52" style="3" customWidth="1"/>
    <col min="2293" max="2293" width="8.42578125" style="3" customWidth="1"/>
    <col min="2294" max="2294" width="11" style="3" customWidth="1"/>
    <col min="2295" max="2295" width="16.85546875" style="3" customWidth="1"/>
    <col min="2296" max="2296" width="18.42578125" style="3" customWidth="1"/>
    <col min="2297" max="2297" width="20.140625" style="3" customWidth="1"/>
    <col min="2298" max="2298" width="6.140625" style="3" customWidth="1"/>
    <col min="2299" max="2299" width="28.85546875" style="3" customWidth="1"/>
    <col min="2300" max="2545" width="11.42578125" style="3"/>
    <col min="2546" max="2546" width="3.42578125" style="3" customWidth="1"/>
    <col min="2547" max="2547" width="6.42578125" style="3" customWidth="1"/>
    <col min="2548" max="2548" width="52" style="3" customWidth="1"/>
    <col min="2549" max="2549" width="8.42578125" style="3" customWidth="1"/>
    <col min="2550" max="2550" width="11" style="3" customWidth="1"/>
    <col min="2551" max="2551" width="16.85546875" style="3" customWidth="1"/>
    <col min="2552" max="2552" width="18.42578125" style="3" customWidth="1"/>
    <col min="2553" max="2553" width="20.140625" style="3" customWidth="1"/>
    <col min="2554" max="2554" width="6.140625" style="3" customWidth="1"/>
    <col min="2555" max="2555" width="28.85546875" style="3" customWidth="1"/>
    <col min="2556" max="2801" width="11.42578125" style="3"/>
    <col min="2802" max="2802" width="3.42578125" style="3" customWidth="1"/>
    <col min="2803" max="2803" width="6.42578125" style="3" customWidth="1"/>
    <col min="2804" max="2804" width="52" style="3" customWidth="1"/>
    <col min="2805" max="2805" width="8.42578125" style="3" customWidth="1"/>
    <col min="2806" max="2806" width="11" style="3" customWidth="1"/>
    <col min="2807" max="2807" width="16.85546875" style="3" customWidth="1"/>
    <col min="2808" max="2808" width="18.42578125" style="3" customWidth="1"/>
    <col min="2809" max="2809" width="20.140625" style="3" customWidth="1"/>
    <col min="2810" max="2810" width="6.140625" style="3" customWidth="1"/>
    <col min="2811" max="2811" width="28.85546875" style="3" customWidth="1"/>
    <col min="2812" max="3057" width="11.42578125" style="3"/>
    <col min="3058" max="3058" width="3.42578125" style="3" customWidth="1"/>
    <col min="3059" max="3059" width="6.42578125" style="3" customWidth="1"/>
    <col min="3060" max="3060" width="52" style="3" customWidth="1"/>
    <col min="3061" max="3061" width="8.42578125" style="3" customWidth="1"/>
    <col min="3062" max="3062" width="11" style="3" customWidth="1"/>
    <col min="3063" max="3063" width="16.85546875" style="3" customWidth="1"/>
    <col min="3064" max="3064" width="18.42578125" style="3" customWidth="1"/>
    <col min="3065" max="3065" width="20.140625" style="3" customWidth="1"/>
    <col min="3066" max="3066" width="6.140625" style="3" customWidth="1"/>
    <col min="3067" max="3067" width="28.85546875" style="3" customWidth="1"/>
    <col min="3068" max="3313" width="11.42578125" style="3"/>
    <col min="3314" max="3314" width="3.42578125" style="3" customWidth="1"/>
    <col min="3315" max="3315" width="6.42578125" style="3" customWidth="1"/>
    <col min="3316" max="3316" width="52" style="3" customWidth="1"/>
    <col min="3317" max="3317" width="8.42578125" style="3" customWidth="1"/>
    <col min="3318" max="3318" width="11" style="3" customWidth="1"/>
    <col min="3319" max="3319" width="16.85546875" style="3" customWidth="1"/>
    <col min="3320" max="3320" width="18.42578125" style="3" customWidth="1"/>
    <col min="3321" max="3321" width="20.140625" style="3" customWidth="1"/>
    <col min="3322" max="3322" width="6.140625" style="3" customWidth="1"/>
    <col min="3323" max="3323" width="28.85546875" style="3" customWidth="1"/>
    <col min="3324" max="3569" width="11.42578125" style="3"/>
    <col min="3570" max="3570" width="3.42578125" style="3" customWidth="1"/>
    <col min="3571" max="3571" width="6.42578125" style="3" customWidth="1"/>
    <col min="3572" max="3572" width="52" style="3" customWidth="1"/>
    <col min="3573" max="3573" width="8.42578125" style="3" customWidth="1"/>
    <col min="3574" max="3574" width="11" style="3" customWidth="1"/>
    <col min="3575" max="3575" width="16.85546875" style="3" customWidth="1"/>
    <col min="3576" max="3576" width="18.42578125" style="3" customWidth="1"/>
    <col min="3577" max="3577" width="20.140625" style="3" customWidth="1"/>
    <col min="3578" max="3578" width="6.140625" style="3" customWidth="1"/>
    <col min="3579" max="3579" width="28.85546875" style="3" customWidth="1"/>
    <col min="3580" max="3825" width="11.42578125" style="3"/>
    <col min="3826" max="3826" width="3.42578125" style="3" customWidth="1"/>
    <col min="3827" max="3827" width="6.42578125" style="3" customWidth="1"/>
    <col min="3828" max="3828" width="52" style="3" customWidth="1"/>
    <col min="3829" max="3829" width="8.42578125" style="3" customWidth="1"/>
    <col min="3830" max="3830" width="11" style="3" customWidth="1"/>
    <col min="3831" max="3831" width="16.85546875" style="3" customWidth="1"/>
    <col min="3832" max="3832" width="18.42578125" style="3" customWidth="1"/>
    <col min="3833" max="3833" width="20.140625" style="3" customWidth="1"/>
    <col min="3834" max="3834" width="6.140625" style="3" customWidth="1"/>
    <col min="3835" max="3835" width="28.85546875" style="3" customWidth="1"/>
    <col min="3836" max="4081" width="11.42578125" style="3"/>
    <col min="4082" max="4082" width="3.42578125" style="3" customWidth="1"/>
    <col min="4083" max="4083" width="6.42578125" style="3" customWidth="1"/>
    <col min="4084" max="4084" width="52" style="3" customWidth="1"/>
    <col min="4085" max="4085" width="8.42578125" style="3" customWidth="1"/>
    <col min="4086" max="4086" width="11" style="3" customWidth="1"/>
    <col min="4087" max="4087" width="16.85546875" style="3" customWidth="1"/>
    <col min="4088" max="4088" width="18.42578125" style="3" customWidth="1"/>
    <col min="4089" max="4089" width="20.140625" style="3" customWidth="1"/>
    <col min="4090" max="4090" width="6.140625" style="3" customWidth="1"/>
    <col min="4091" max="4091" width="28.85546875" style="3" customWidth="1"/>
    <col min="4092" max="4337" width="11.42578125" style="3"/>
    <col min="4338" max="4338" width="3.42578125" style="3" customWidth="1"/>
    <col min="4339" max="4339" width="6.42578125" style="3" customWidth="1"/>
    <col min="4340" max="4340" width="52" style="3" customWidth="1"/>
    <col min="4341" max="4341" width="8.42578125" style="3" customWidth="1"/>
    <col min="4342" max="4342" width="11" style="3" customWidth="1"/>
    <col min="4343" max="4343" width="16.85546875" style="3" customWidth="1"/>
    <col min="4344" max="4344" width="18.42578125" style="3" customWidth="1"/>
    <col min="4345" max="4345" width="20.140625" style="3" customWidth="1"/>
    <col min="4346" max="4346" width="6.140625" style="3" customWidth="1"/>
    <col min="4347" max="4347" width="28.85546875" style="3" customWidth="1"/>
    <col min="4348" max="4593" width="11.42578125" style="3"/>
    <col min="4594" max="4594" width="3.42578125" style="3" customWidth="1"/>
    <col min="4595" max="4595" width="6.42578125" style="3" customWidth="1"/>
    <col min="4596" max="4596" width="52" style="3" customWidth="1"/>
    <col min="4597" max="4597" width="8.42578125" style="3" customWidth="1"/>
    <col min="4598" max="4598" width="11" style="3" customWidth="1"/>
    <col min="4599" max="4599" width="16.85546875" style="3" customWidth="1"/>
    <col min="4600" max="4600" width="18.42578125" style="3" customWidth="1"/>
    <col min="4601" max="4601" width="20.140625" style="3" customWidth="1"/>
    <col min="4602" max="4602" width="6.140625" style="3" customWidth="1"/>
    <col min="4603" max="4603" width="28.85546875" style="3" customWidth="1"/>
    <col min="4604" max="4849" width="11.42578125" style="3"/>
    <col min="4850" max="4850" width="3.42578125" style="3" customWidth="1"/>
    <col min="4851" max="4851" width="6.42578125" style="3" customWidth="1"/>
    <col min="4852" max="4852" width="52" style="3" customWidth="1"/>
    <col min="4853" max="4853" width="8.42578125" style="3" customWidth="1"/>
    <col min="4854" max="4854" width="11" style="3" customWidth="1"/>
    <col min="4855" max="4855" width="16.85546875" style="3" customWidth="1"/>
    <col min="4856" max="4856" width="18.42578125" style="3" customWidth="1"/>
    <col min="4857" max="4857" width="20.140625" style="3" customWidth="1"/>
    <col min="4858" max="4858" width="6.140625" style="3" customWidth="1"/>
    <col min="4859" max="4859" width="28.85546875" style="3" customWidth="1"/>
    <col min="4860" max="5105" width="11.42578125" style="3"/>
    <col min="5106" max="5106" width="3.42578125" style="3" customWidth="1"/>
    <col min="5107" max="5107" width="6.42578125" style="3" customWidth="1"/>
    <col min="5108" max="5108" width="52" style="3" customWidth="1"/>
    <col min="5109" max="5109" width="8.42578125" style="3" customWidth="1"/>
    <col min="5110" max="5110" width="11" style="3" customWidth="1"/>
    <col min="5111" max="5111" width="16.85546875" style="3" customWidth="1"/>
    <col min="5112" max="5112" width="18.42578125" style="3" customWidth="1"/>
    <col min="5113" max="5113" width="20.140625" style="3" customWidth="1"/>
    <col min="5114" max="5114" width="6.140625" style="3" customWidth="1"/>
    <col min="5115" max="5115" width="28.85546875" style="3" customWidth="1"/>
    <col min="5116" max="5361" width="11.42578125" style="3"/>
    <col min="5362" max="5362" width="3.42578125" style="3" customWidth="1"/>
    <col min="5363" max="5363" width="6.42578125" style="3" customWidth="1"/>
    <col min="5364" max="5364" width="52" style="3" customWidth="1"/>
    <col min="5365" max="5365" width="8.42578125" style="3" customWidth="1"/>
    <col min="5366" max="5366" width="11" style="3" customWidth="1"/>
    <col min="5367" max="5367" width="16.85546875" style="3" customWidth="1"/>
    <col min="5368" max="5368" width="18.42578125" style="3" customWidth="1"/>
    <col min="5369" max="5369" width="20.140625" style="3" customWidth="1"/>
    <col min="5370" max="5370" width="6.140625" style="3" customWidth="1"/>
    <col min="5371" max="5371" width="28.85546875" style="3" customWidth="1"/>
    <col min="5372" max="5617" width="11.42578125" style="3"/>
    <col min="5618" max="5618" width="3.42578125" style="3" customWidth="1"/>
    <col min="5619" max="5619" width="6.42578125" style="3" customWidth="1"/>
    <col min="5620" max="5620" width="52" style="3" customWidth="1"/>
    <col min="5621" max="5621" width="8.42578125" style="3" customWidth="1"/>
    <col min="5622" max="5622" width="11" style="3" customWidth="1"/>
    <col min="5623" max="5623" width="16.85546875" style="3" customWidth="1"/>
    <col min="5624" max="5624" width="18.42578125" style="3" customWidth="1"/>
    <col min="5625" max="5625" width="20.140625" style="3" customWidth="1"/>
    <col min="5626" max="5626" width="6.140625" style="3" customWidth="1"/>
    <col min="5627" max="5627" width="28.85546875" style="3" customWidth="1"/>
    <col min="5628" max="5873" width="11.42578125" style="3"/>
    <col min="5874" max="5874" width="3.42578125" style="3" customWidth="1"/>
    <col min="5875" max="5875" width="6.42578125" style="3" customWidth="1"/>
    <col min="5876" max="5876" width="52" style="3" customWidth="1"/>
    <col min="5877" max="5877" width="8.42578125" style="3" customWidth="1"/>
    <col min="5878" max="5878" width="11" style="3" customWidth="1"/>
    <col min="5879" max="5879" width="16.85546875" style="3" customWidth="1"/>
    <col min="5880" max="5880" width="18.42578125" style="3" customWidth="1"/>
    <col min="5881" max="5881" width="20.140625" style="3" customWidth="1"/>
    <col min="5882" max="5882" width="6.140625" style="3" customWidth="1"/>
    <col min="5883" max="5883" width="28.85546875" style="3" customWidth="1"/>
    <col min="5884" max="6129" width="11.42578125" style="3"/>
    <col min="6130" max="6130" width="3.42578125" style="3" customWidth="1"/>
    <col min="6131" max="6131" width="6.42578125" style="3" customWidth="1"/>
    <col min="6132" max="6132" width="52" style="3" customWidth="1"/>
    <col min="6133" max="6133" width="8.42578125" style="3" customWidth="1"/>
    <col min="6134" max="6134" width="11" style="3" customWidth="1"/>
    <col min="6135" max="6135" width="16.85546875" style="3" customWidth="1"/>
    <col min="6136" max="6136" width="18.42578125" style="3" customWidth="1"/>
    <col min="6137" max="6137" width="20.140625" style="3" customWidth="1"/>
    <col min="6138" max="6138" width="6.140625" style="3" customWidth="1"/>
    <col min="6139" max="6139" width="28.85546875" style="3" customWidth="1"/>
    <col min="6140" max="6385" width="11.42578125" style="3"/>
    <col min="6386" max="6386" width="3.42578125" style="3" customWidth="1"/>
    <col min="6387" max="6387" width="6.42578125" style="3" customWidth="1"/>
    <col min="6388" max="6388" width="52" style="3" customWidth="1"/>
    <col min="6389" max="6389" width="8.42578125" style="3" customWidth="1"/>
    <col min="6390" max="6390" width="11" style="3" customWidth="1"/>
    <col min="6391" max="6391" width="16.85546875" style="3" customWidth="1"/>
    <col min="6392" max="6392" width="18.42578125" style="3" customWidth="1"/>
    <col min="6393" max="6393" width="20.140625" style="3" customWidth="1"/>
    <col min="6394" max="6394" width="6.140625" style="3" customWidth="1"/>
    <col min="6395" max="6395" width="28.85546875" style="3" customWidth="1"/>
    <col min="6396" max="6641" width="11.42578125" style="3"/>
    <col min="6642" max="6642" width="3.42578125" style="3" customWidth="1"/>
    <col min="6643" max="6643" width="6.42578125" style="3" customWidth="1"/>
    <col min="6644" max="6644" width="52" style="3" customWidth="1"/>
    <col min="6645" max="6645" width="8.42578125" style="3" customWidth="1"/>
    <col min="6646" max="6646" width="11" style="3" customWidth="1"/>
    <col min="6647" max="6647" width="16.85546875" style="3" customWidth="1"/>
    <col min="6648" max="6648" width="18.42578125" style="3" customWidth="1"/>
    <col min="6649" max="6649" width="20.140625" style="3" customWidth="1"/>
    <col min="6650" max="6650" width="6.140625" style="3" customWidth="1"/>
    <col min="6651" max="6651" width="28.85546875" style="3" customWidth="1"/>
    <col min="6652" max="6897" width="11.42578125" style="3"/>
    <col min="6898" max="6898" width="3.42578125" style="3" customWidth="1"/>
    <col min="6899" max="6899" width="6.42578125" style="3" customWidth="1"/>
    <col min="6900" max="6900" width="52" style="3" customWidth="1"/>
    <col min="6901" max="6901" width="8.42578125" style="3" customWidth="1"/>
    <col min="6902" max="6902" width="11" style="3" customWidth="1"/>
    <col min="6903" max="6903" width="16.85546875" style="3" customWidth="1"/>
    <col min="6904" max="6904" width="18.42578125" style="3" customWidth="1"/>
    <col min="6905" max="6905" width="20.140625" style="3" customWidth="1"/>
    <col min="6906" max="6906" width="6.140625" style="3" customWidth="1"/>
    <col min="6907" max="6907" width="28.85546875" style="3" customWidth="1"/>
    <col min="6908" max="7153" width="11.42578125" style="3"/>
    <col min="7154" max="7154" width="3.42578125" style="3" customWidth="1"/>
    <col min="7155" max="7155" width="6.42578125" style="3" customWidth="1"/>
    <col min="7156" max="7156" width="52" style="3" customWidth="1"/>
    <col min="7157" max="7157" width="8.42578125" style="3" customWidth="1"/>
    <col min="7158" max="7158" width="11" style="3" customWidth="1"/>
    <col min="7159" max="7159" width="16.85546875" style="3" customWidth="1"/>
    <col min="7160" max="7160" width="18.42578125" style="3" customWidth="1"/>
    <col min="7161" max="7161" width="20.140625" style="3" customWidth="1"/>
    <col min="7162" max="7162" width="6.140625" style="3" customWidth="1"/>
    <col min="7163" max="7163" width="28.85546875" style="3" customWidth="1"/>
    <col min="7164" max="7409" width="11.42578125" style="3"/>
    <col min="7410" max="7410" width="3.42578125" style="3" customWidth="1"/>
    <col min="7411" max="7411" width="6.42578125" style="3" customWidth="1"/>
    <col min="7412" max="7412" width="52" style="3" customWidth="1"/>
    <col min="7413" max="7413" width="8.42578125" style="3" customWidth="1"/>
    <col min="7414" max="7414" width="11" style="3" customWidth="1"/>
    <col min="7415" max="7415" width="16.85546875" style="3" customWidth="1"/>
    <col min="7416" max="7416" width="18.42578125" style="3" customWidth="1"/>
    <col min="7417" max="7417" width="20.140625" style="3" customWidth="1"/>
    <col min="7418" max="7418" width="6.140625" style="3" customWidth="1"/>
    <col min="7419" max="7419" width="28.85546875" style="3" customWidth="1"/>
    <col min="7420" max="7665" width="11.42578125" style="3"/>
    <col min="7666" max="7666" width="3.42578125" style="3" customWidth="1"/>
    <col min="7667" max="7667" width="6.42578125" style="3" customWidth="1"/>
    <col min="7668" max="7668" width="52" style="3" customWidth="1"/>
    <col min="7669" max="7669" width="8.42578125" style="3" customWidth="1"/>
    <col min="7670" max="7670" width="11" style="3" customWidth="1"/>
    <col min="7671" max="7671" width="16.85546875" style="3" customWidth="1"/>
    <col min="7672" max="7672" width="18.42578125" style="3" customWidth="1"/>
    <col min="7673" max="7673" width="20.140625" style="3" customWidth="1"/>
    <col min="7674" max="7674" width="6.140625" style="3" customWidth="1"/>
    <col min="7675" max="7675" width="28.85546875" style="3" customWidth="1"/>
    <col min="7676" max="7921" width="11.42578125" style="3"/>
    <col min="7922" max="7922" width="3.42578125" style="3" customWidth="1"/>
    <col min="7923" max="7923" width="6.42578125" style="3" customWidth="1"/>
    <col min="7924" max="7924" width="52" style="3" customWidth="1"/>
    <col min="7925" max="7925" width="8.42578125" style="3" customWidth="1"/>
    <col min="7926" max="7926" width="11" style="3" customWidth="1"/>
    <col min="7927" max="7927" width="16.85546875" style="3" customWidth="1"/>
    <col min="7928" max="7928" width="18.42578125" style="3" customWidth="1"/>
    <col min="7929" max="7929" width="20.140625" style="3" customWidth="1"/>
    <col min="7930" max="7930" width="6.140625" style="3" customWidth="1"/>
    <col min="7931" max="7931" width="28.85546875" style="3" customWidth="1"/>
    <col min="7932" max="8177" width="11.42578125" style="3"/>
    <col min="8178" max="8178" width="3.42578125" style="3" customWidth="1"/>
    <col min="8179" max="8179" width="6.42578125" style="3" customWidth="1"/>
    <col min="8180" max="8180" width="52" style="3" customWidth="1"/>
    <col min="8181" max="8181" width="8.42578125" style="3" customWidth="1"/>
    <col min="8182" max="8182" width="11" style="3" customWidth="1"/>
    <col min="8183" max="8183" width="16.85546875" style="3" customWidth="1"/>
    <col min="8184" max="8184" width="18.42578125" style="3" customWidth="1"/>
    <col min="8185" max="8185" width="20.140625" style="3" customWidth="1"/>
    <col min="8186" max="8186" width="6.140625" style="3" customWidth="1"/>
    <col min="8187" max="8187" width="28.85546875" style="3" customWidth="1"/>
    <col min="8188" max="8433" width="11.42578125" style="3"/>
    <col min="8434" max="8434" width="3.42578125" style="3" customWidth="1"/>
    <col min="8435" max="8435" width="6.42578125" style="3" customWidth="1"/>
    <col min="8436" max="8436" width="52" style="3" customWidth="1"/>
    <col min="8437" max="8437" width="8.42578125" style="3" customWidth="1"/>
    <col min="8438" max="8438" width="11" style="3" customWidth="1"/>
    <col min="8439" max="8439" width="16.85546875" style="3" customWidth="1"/>
    <col min="8440" max="8440" width="18.42578125" style="3" customWidth="1"/>
    <col min="8441" max="8441" width="20.140625" style="3" customWidth="1"/>
    <col min="8442" max="8442" width="6.140625" style="3" customWidth="1"/>
    <col min="8443" max="8443" width="28.85546875" style="3" customWidth="1"/>
    <col min="8444" max="8689" width="11.42578125" style="3"/>
    <col min="8690" max="8690" width="3.42578125" style="3" customWidth="1"/>
    <col min="8691" max="8691" width="6.42578125" style="3" customWidth="1"/>
    <col min="8692" max="8692" width="52" style="3" customWidth="1"/>
    <col min="8693" max="8693" width="8.42578125" style="3" customWidth="1"/>
    <col min="8694" max="8694" width="11" style="3" customWidth="1"/>
    <col min="8695" max="8695" width="16.85546875" style="3" customWidth="1"/>
    <col min="8696" max="8696" width="18.42578125" style="3" customWidth="1"/>
    <col min="8697" max="8697" width="20.140625" style="3" customWidth="1"/>
    <col min="8698" max="8698" width="6.140625" style="3" customWidth="1"/>
    <col min="8699" max="8699" width="28.85546875" style="3" customWidth="1"/>
    <col min="8700" max="8945" width="11.42578125" style="3"/>
    <col min="8946" max="8946" width="3.42578125" style="3" customWidth="1"/>
    <col min="8947" max="8947" width="6.42578125" style="3" customWidth="1"/>
    <col min="8948" max="8948" width="52" style="3" customWidth="1"/>
    <col min="8949" max="8949" width="8.42578125" style="3" customWidth="1"/>
    <col min="8950" max="8950" width="11" style="3" customWidth="1"/>
    <col min="8951" max="8951" width="16.85546875" style="3" customWidth="1"/>
    <col min="8952" max="8952" width="18.42578125" style="3" customWidth="1"/>
    <col min="8953" max="8953" width="20.140625" style="3" customWidth="1"/>
    <col min="8954" max="8954" width="6.140625" style="3" customWidth="1"/>
    <col min="8955" max="8955" width="28.85546875" style="3" customWidth="1"/>
    <col min="8956" max="9201" width="11.42578125" style="3"/>
    <col min="9202" max="9202" width="3.42578125" style="3" customWidth="1"/>
    <col min="9203" max="9203" width="6.42578125" style="3" customWidth="1"/>
    <col min="9204" max="9204" width="52" style="3" customWidth="1"/>
    <col min="9205" max="9205" width="8.42578125" style="3" customWidth="1"/>
    <col min="9206" max="9206" width="11" style="3" customWidth="1"/>
    <col min="9207" max="9207" width="16.85546875" style="3" customWidth="1"/>
    <col min="9208" max="9208" width="18.42578125" style="3" customWidth="1"/>
    <col min="9209" max="9209" width="20.140625" style="3" customWidth="1"/>
    <col min="9210" max="9210" width="6.140625" style="3" customWidth="1"/>
    <col min="9211" max="9211" width="28.85546875" style="3" customWidth="1"/>
    <col min="9212" max="9457" width="11.42578125" style="3"/>
    <col min="9458" max="9458" width="3.42578125" style="3" customWidth="1"/>
    <col min="9459" max="9459" width="6.42578125" style="3" customWidth="1"/>
    <col min="9460" max="9460" width="52" style="3" customWidth="1"/>
    <col min="9461" max="9461" width="8.42578125" style="3" customWidth="1"/>
    <col min="9462" max="9462" width="11" style="3" customWidth="1"/>
    <col min="9463" max="9463" width="16.85546875" style="3" customWidth="1"/>
    <col min="9464" max="9464" width="18.42578125" style="3" customWidth="1"/>
    <col min="9465" max="9465" width="20.140625" style="3" customWidth="1"/>
    <col min="9466" max="9466" width="6.140625" style="3" customWidth="1"/>
    <col min="9467" max="9467" width="28.85546875" style="3" customWidth="1"/>
    <col min="9468" max="9713" width="11.42578125" style="3"/>
    <col min="9714" max="9714" width="3.42578125" style="3" customWidth="1"/>
    <col min="9715" max="9715" width="6.42578125" style="3" customWidth="1"/>
    <col min="9716" max="9716" width="52" style="3" customWidth="1"/>
    <col min="9717" max="9717" width="8.42578125" style="3" customWidth="1"/>
    <col min="9718" max="9718" width="11" style="3" customWidth="1"/>
    <col min="9719" max="9719" width="16.85546875" style="3" customWidth="1"/>
    <col min="9720" max="9720" width="18.42578125" style="3" customWidth="1"/>
    <col min="9721" max="9721" width="20.140625" style="3" customWidth="1"/>
    <col min="9722" max="9722" width="6.140625" style="3" customWidth="1"/>
    <col min="9723" max="9723" width="28.85546875" style="3" customWidth="1"/>
    <col min="9724" max="9969" width="11.42578125" style="3"/>
    <col min="9970" max="9970" width="3.42578125" style="3" customWidth="1"/>
    <col min="9971" max="9971" width="6.42578125" style="3" customWidth="1"/>
    <col min="9972" max="9972" width="52" style="3" customWidth="1"/>
    <col min="9973" max="9973" width="8.42578125" style="3" customWidth="1"/>
    <col min="9974" max="9974" width="11" style="3" customWidth="1"/>
    <col min="9975" max="9975" width="16.85546875" style="3" customWidth="1"/>
    <col min="9976" max="9976" width="18.42578125" style="3" customWidth="1"/>
    <col min="9977" max="9977" width="20.140625" style="3" customWidth="1"/>
    <col min="9978" max="9978" width="6.140625" style="3" customWidth="1"/>
    <col min="9979" max="9979" width="28.85546875" style="3" customWidth="1"/>
    <col min="9980" max="10225" width="11.42578125" style="3"/>
    <col min="10226" max="10226" width="3.42578125" style="3" customWidth="1"/>
    <col min="10227" max="10227" width="6.42578125" style="3" customWidth="1"/>
    <col min="10228" max="10228" width="52" style="3" customWidth="1"/>
    <col min="10229" max="10229" width="8.42578125" style="3" customWidth="1"/>
    <col min="10230" max="10230" width="11" style="3" customWidth="1"/>
    <col min="10231" max="10231" width="16.85546875" style="3" customWidth="1"/>
    <col min="10232" max="10232" width="18.42578125" style="3" customWidth="1"/>
    <col min="10233" max="10233" width="20.140625" style="3" customWidth="1"/>
    <col min="10234" max="10234" width="6.140625" style="3" customWidth="1"/>
    <col min="10235" max="10235" width="28.85546875" style="3" customWidth="1"/>
    <col min="10236" max="10481" width="11.42578125" style="3"/>
    <col min="10482" max="10482" width="3.42578125" style="3" customWidth="1"/>
    <col min="10483" max="10483" width="6.42578125" style="3" customWidth="1"/>
    <col min="10484" max="10484" width="52" style="3" customWidth="1"/>
    <col min="10485" max="10485" width="8.42578125" style="3" customWidth="1"/>
    <col min="10486" max="10486" width="11" style="3" customWidth="1"/>
    <col min="10487" max="10487" width="16.85546875" style="3" customWidth="1"/>
    <col min="10488" max="10488" width="18.42578125" style="3" customWidth="1"/>
    <col min="10489" max="10489" width="20.140625" style="3" customWidth="1"/>
    <col min="10490" max="10490" width="6.140625" style="3" customWidth="1"/>
    <col min="10491" max="10491" width="28.85546875" style="3" customWidth="1"/>
    <col min="10492" max="10737" width="11.42578125" style="3"/>
    <col min="10738" max="10738" width="3.42578125" style="3" customWidth="1"/>
    <col min="10739" max="10739" width="6.42578125" style="3" customWidth="1"/>
    <col min="10740" max="10740" width="52" style="3" customWidth="1"/>
    <col min="10741" max="10741" width="8.42578125" style="3" customWidth="1"/>
    <col min="10742" max="10742" width="11" style="3" customWidth="1"/>
    <col min="10743" max="10743" width="16.85546875" style="3" customWidth="1"/>
    <col min="10744" max="10744" width="18.42578125" style="3" customWidth="1"/>
    <col min="10745" max="10745" width="20.140625" style="3" customWidth="1"/>
    <col min="10746" max="10746" width="6.140625" style="3" customWidth="1"/>
    <col min="10747" max="10747" width="28.85546875" style="3" customWidth="1"/>
    <col min="10748" max="10993" width="11.42578125" style="3"/>
    <col min="10994" max="10994" width="3.42578125" style="3" customWidth="1"/>
    <col min="10995" max="10995" width="6.42578125" style="3" customWidth="1"/>
    <col min="10996" max="10996" width="52" style="3" customWidth="1"/>
    <col min="10997" max="10997" width="8.42578125" style="3" customWidth="1"/>
    <col min="10998" max="10998" width="11" style="3" customWidth="1"/>
    <col min="10999" max="10999" width="16.85546875" style="3" customWidth="1"/>
    <col min="11000" max="11000" width="18.42578125" style="3" customWidth="1"/>
    <col min="11001" max="11001" width="20.140625" style="3" customWidth="1"/>
    <col min="11002" max="11002" width="6.140625" style="3" customWidth="1"/>
    <col min="11003" max="11003" width="28.85546875" style="3" customWidth="1"/>
    <col min="11004" max="11249" width="11.42578125" style="3"/>
    <col min="11250" max="11250" width="3.42578125" style="3" customWidth="1"/>
    <col min="11251" max="11251" width="6.42578125" style="3" customWidth="1"/>
    <col min="11252" max="11252" width="52" style="3" customWidth="1"/>
    <col min="11253" max="11253" width="8.42578125" style="3" customWidth="1"/>
    <col min="11254" max="11254" width="11" style="3" customWidth="1"/>
    <col min="11255" max="11255" width="16.85546875" style="3" customWidth="1"/>
    <col min="11256" max="11256" width="18.42578125" style="3" customWidth="1"/>
    <col min="11257" max="11257" width="20.140625" style="3" customWidth="1"/>
    <col min="11258" max="11258" width="6.140625" style="3" customWidth="1"/>
    <col min="11259" max="11259" width="28.85546875" style="3" customWidth="1"/>
    <col min="11260" max="11505" width="11.42578125" style="3"/>
    <col min="11506" max="11506" width="3.42578125" style="3" customWidth="1"/>
    <col min="11507" max="11507" width="6.42578125" style="3" customWidth="1"/>
    <col min="11508" max="11508" width="52" style="3" customWidth="1"/>
    <col min="11509" max="11509" width="8.42578125" style="3" customWidth="1"/>
    <col min="11510" max="11510" width="11" style="3" customWidth="1"/>
    <col min="11511" max="11511" width="16.85546875" style="3" customWidth="1"/>
    <col min="11512" max="11512" width="18.42578125" style="3" customWidth="1"/>
    <col min="11513" max="11513" width="20.140625" style="3" customWidth="1"/>
    <col min="11514" max="11514" width="6.140625" style="3" customWidth="1"/>
    <col min="11515" max="11515" width="28.85546875" style="3" customWidth="1"/>
    <col min="11516" max="11761" width="11.42578125" style="3"/>
    <col min="11762" max="11762" width="3.42578125" style="3" customWidth="1"/>
    <col min="11763" max="11763" width="6.42578125" style="3" customWidth="1"/>
    <col min="11764" max="11764" width="52" style="3" customWidth="1"/>
    <col min="11765" max="11765" width="8.42578125" style="3" customWidth="1"/>
    <col min="11766" max="11766" width="11" style="3" customWidth="1"/>
    <col min="11767" max="11767" width="16.85546875" style="3" customWidth="1"/>
    <col min="11768" max="11768" width="18.42578125" style="3" customWidth="1"/>
    <col min="11769" max="11769" width="20.140625" style="3" customWidth="1"/>
    <col min="11770" max="11770" width="6.140625" style="3" customWidth="1"/>
    <col min="11771" max="11771" width="28.85546875" style="3" customWidth="1"/>
    <col min="11772" max="12017" width="11.42578125" style="3"/>
    <col min="12018" max="12018" width="3.42578125" style="3" customWidth="1"/>
    <col min="12019" max="12019" width="6.42578125" style="3" customWidth="1"/>
    <col min="12020" max="12020" width="52" style="3" customWidth="1"/>
    <col min="12021" max="12021" width="8.42578125" style="3" customWidth="1"/>
    <col min="12022" max="12022" width="11" style="3" customWidth="1"/>
    <col min="12023" max="12023" width="16.85546875" style="3" customWidth="1"/>
    <col min="12024" max="12024" width="18.42578125" style="3" customWidth="1"/>
    <col min="12025" max="12025" width="20.140625" style="3" customWidth="1"/>
    <col min="12026" max="12026" width="6.140625" style="3" customWidth="1"/>
    <col min="12027" max="12027" width="28.85546875" style="3" customWidth="1"/>
    <col min="12028" max="12273" width="11.42578125" style="3"/>
    <col min="12274" max="12274" width="3.42578125" style="3" customWidth="1"/>
    <col min="12275" max="12275" width="6.42578125" style="3" customWidth="1"/>
    <col min="12276" max="12276" width="52" style="3" customWidth="1"/>
    <col min="12277" max="12277" width="8.42578125" style="3" customWidth="1"/>
    <col min="12278" max="12278" width="11" style="3" customWidth="1"/>
    <col min="12279" max="12279" width="16.85546875" style="3" customWidth="1"/>
    <col min="12280" max="12280" width="18.42578125" style="3" customWidth="1"/>
    <col min="12281" max="12281" width="20.140625" style="3" customWidth="1"/>
    <col min="12282" max="12282" width="6.140625" style="3" customWidth="1"/>
    <col min="12283" max="12283" width="28.85546875" style="3" customWidth="1"/>
    <col min="12284" max="12529" width="11.42578125" style="3"/>
    <col min="12530" max="12530" width="3.42578125" style="3" customWidth="1"/>
    <col min="12531" max="12531" width="6.42578125" style="3" customWidth="1"/>
    <col min="12532" max="12532" width="52" style="3" customWidth="1"/>
    <col min="12533" max="12533" width="8.42578125" style="3" customWidth="1"/>
    <col min="12534" max="12534" width="11" style="3" customWidth="1"/>
    <col min="12535" max="12535" width="16.85546875" style="3" customWidth="1"/>
    <col min="12536" max="12536" width="18.42578125" style="3" customWidth="1"/>
    <col min="12537" max="12537" width="20.140625" style="3" customWidth="1"/>
    <col min="12538" max="12538" width="6.140625" style="3" customWidth="1"/>
    <col min="12539" max="12539" width="28.85546875" style="3" customWidth="1"/>
    <col min="12540" max="12785" width="11.42578125" style="3"/>
    <col min="12786" max="12786" width="3.42578125" style="3" customWidth="1"/>
    <col min="12787" max="12787" width="6.42578125" style="3" customWidth="1"/>
    <col min="12788" max="12788" width="52" style="3" customWidth="1"/>
    <col min="12789" max="12789" width="8.42578125" style="3" customWidth="1"/>
    <col min="12790" max="12790" width="11" style="3" customWidth="1"/>
    <col min="12791" max="12791" width="16.85546875" style="3" customWidth="1"/>
    <col min="12792" max="12792" width="18.42578125" style="3" customWidth="1"/>
    <col min="12793" max="12793" width="20.140625" style="3" customWidth="1"/>
    <col min="12794" max="12794" width="6.140625" style="3" customWidth="1"/>
    <col min="12795" max="12795" width="28.85546875" style="3" customWidth="1"/>
    <col min="12796" max="13041" width="11.42578125" style="3"/>
    <col min="13042" max="13042" width="3.42578125" style="3" customWidth="1"/>
    <col min="13043" max="13043" width="6.42578125" style="3" customWidth="1"/>
    <col min="13044" max="13044" width="52" style="3" customWidth="1"/>
    <col min="13045" max="13045" width="8.42578125" style="3" customWidth="1"/>
    <col min="13046" max="13046" width="11" style="3" customWidth="1"/>
    <col min="13047" max="13047" width="16.85546875" style="3" customWidth="1"/>
    <col min="13048" max="13048" width="18.42578125" style="3" customWidth="1"/>
    <col min="13049" max="13049" width="20.140625" style="3" customWidth="1"/>
    <col min="13050" max="13050" width="6.140625" style="3" customWidth="1"/>
    <col min="13051" max="13051" width="28.85546875" style="3" customWidth="1"/>
    <col min="13052" max="13297" width="11.42578125" style="3"/>
    <col min="13298" max="13298" width="3.42578125" style="3" customWidth="1"/>
    <col min="13299" max="13299" width="6.42578125" style="3" customWidth="1"/>
    <col min="13300" max="13300" width="52" style="3" customWidth="1"/>
    <col min="13301" max="13301" width="8.42578125" style="3" customWidth="1"/>
    <col min="13302" max="13302" width="11" style="3" customWidth="1"/>
    <col min="13303" max="13303" width="16.85546875" style="3" customWidth="1"/>
    <col min="13304" max="13304" width="18.42578125" style="3" customWidth="1"/>
    <col min="13305" max="13305" width="20.140625" style="3" customWidth="1"/>
    <col min="13306" max="13306" width="6.140625" style="3" customWidth="1"/>
    <col min="13307" max="13307" width="28.85546875" style="3" customWidth="1"/>
    <col min="13308" max="13553" width="11.42578125" style="3"/>
    <col min="13554" max="13554" width="3.42578125" style="3" customWidth="1"/>
    <col min="13555" max="13555" width="6.42578125" style="3" customWidth="1"/>
    <col min="13556" max="13556" width="52" style="3" customWidth="1"/>
    <col min="13557" max="13557" width="8.42578125" style="3" customWidth="1"/>
    <col min="13558" max="13558" width="11" style="3" customWidth="1"/>
    <col min="13559" max="13559" width="16.85546875" style="3" customWidth="1"/>
    <col min="13560" max="13560" width="18.42578125" style="3" customWidth="1"/>
    <col min="13561" max="13561" width="20.140625" style="3" customWidth="1"/>
    <col min="13562" max="13562" width="6.140625" style="3" customWidth="1"/>
    <col min="13563" max="13563" width="28.85546875" style="3" customWidth="1"/>
    <col min="13564" max="13809" width="11.42578125" style="3"/>
    <col min="13810" max="13810" width="3.42578125" style="3" customWidth="1"/>
    <col min="13811" max="13811" width="6.42578125" style="3" customWidth="1"/>
    <col min="13812" max="13812" width="52" style="3" customWidth="1"/>
    <col min="13813" max="13813" width="8.42578125" style="3" customWidth="1"/>
    <col min="13814" max="13814" width="11" style="3" customWidth="1"/>
    <col min="13815" max="13815" width="16.85546875" style="3" customWidth="1"/>
    <col min="13816" max="13816" width="18.42578125" style="3" customWidth="1"/>
    <col min="13817" max="13817" width="20.140625" style="3" customWidth="1"/>
    <col min="13818" max="13818" width="6.140625" style="3" customWidth="1"/>
    <col min="13819" max="13819" width="28.85546875" style="3" customWidth="1"/>
    <col min="13820" max="14065" width="11.42578125" style="3"/>
    <col min="14066" max="14066" width="3.42578125" style="3" customWidth="1"/>
    <col min="14067" max="14067" width="6.42578125" style="3" customWidth="1"/>
    <col min="14068" max="14068" width="52" style="3" customWidth="1"/>
    <col min="14069" max="14069" width="8.42578125" style="3" customWidth="1"/>
    <col min="14070" max="14070" width="11" style="3" customWidth="1"/>
    <col min="14071" max="14071" width="16.85546875" style="3" customWidth="1"/>
    <col min="14072" max="14072" width="18.42578125" style="3" customWidth="1"/>
    <col min="14073" max="14073" width="20.140625" style="3" customWidth="1"/>
    <col min="14074" max="14074" width="6.140625" style="3" customWidth="1"/>
    <col min="14075" max="14075" width="28.85546875" style="3" customWidth="1"/>
    <col min="14076" max="14321" width="11.42578125" style="3"/>
    <col min="14322" max="14322" width="3.42578125" style="3" customWidth="1"/>
    <col min="14323" max="14323" width="6.42578125" style="3" customWidth="1"/>
    <col min="14324" max="14324" width="52" style="3" customWidth="1"/>
    <col min="14325" max="14325" width="8.42578125" style="3" customWidth="1"/>
    <col min="14326" max="14326" width="11" style="3" customWidth="1"/>
    <col min="14327" max="14327" width="16.85546875" style="3" customWidth="1"/>
    <col min="14328" max="14328" width="18.42578125" style="3" customWidth="1"/>
    <col min="14329" max="14329" width="20.140625" style="3" customWidth="1"/>
    <col min="14330" max="14330" width="6.140625" style="3" customWidth="1"/>
    <col min="14331" max="14331" width="28.85546875" style="3" customWidth="1"/>
    <col min="14332" max="14577" width="11.42578125" style="3"/>
    <col min="14578" max="14578" width="3.42578125" style="3" customWidth="1"/>
    <col min="14579" max="14579" width="6.42578125" style="3" customWidth="1"/>
    <col min="14580" max="14580" width="52" style="3" customWidth="1"/>
    <col min="14581" max="14581" width="8.42578125" style="3" customWidth="1"/>
    <col min="14582" max="14582" width="11" style="3" customWidth="1"/>
    <col min="14583" max="14583" width="16.85546875" style="3" customWidth="1"/>
    <col min="14584" max="14584" width="18.42578125" style="3" customWidth="1"/>
    <col min="14585" max="14585" width="20.140625" style="3" customWidth="1"/>
    <col min="14586" max="14586" width="6.140625" style="3" customWidth="1"/>
    <col min="14587" max="14587" width="28.85546875" style="3" customWidth="1"/>
    <col min="14588" max="14833" width="11.42578125" style="3"/>
    <col min="14834" max="14834" width="3.42578125" style="3" customWidth="1"/>
    <col min="14835" max="14835" width="6.42578125" style="3" customWidth="1"/>
    <col min="14836" max="14836" width="52" style="3" customWidth="1"/>
    <col min="14837" max="14837" width="8.42578125" style="3" customWidth="1"/>
    <col min="14838" max="14838" width="11" style="3" customWidth="1"/>
    <col min="14839" max="14839" width="16.85546875" style="3" customWidth="1"/>
    <col min="14840" max="14840" width="18.42578125" style="3" customWidth="1"/>
    <col min="14841" max="14841" width="20.140625" style="3" customWidth="1"/>
    <col min="14842" max="14842" width="6.140625" style="3" customWidth="1"/>
    <col min="14843" max="14843" width="28.85546875" style="3" customWidth="1"/>
    <col min="14844" max="15089" width="11.42578125" style="3"/>
    <col min="15090" max="15090" width="3.42578125" style="3" customWidth="1"/>
    <col min="15091" max="15091" width="6.42578125" style="3" customWidth="1"/>
    <col min="15092" max="15092" width="52" style="3" customWidth="1"/>
    <col min="15093" max="15093" width="8.42578125" style="3" customWidth="1"/>
    <col min="15094" max="15094" width="11" style="3" customWidth="1"/>
    <col min="15095" max="15095" width="16.85546875" style="3" customWidth="1"/>
    <col min="15096" max="15096" width="18.42578125" style="3" customWidth="1"/>
    <col min="15097" max="15097" width="20.140625" style="3" customWidth="1"/>
    <col min="15098" max="15098" width="6.140625" style="3" customWidth="1"/>
    <col min="15099" max="15099" width="28.85546875" style="3" customWidth="1"/>
    <col min="15100" max="15345" width="11.42578125" style="3"/>
    <col min="15346" max="15346" width="3.42578125" style="3" customWidth="1"/>
    <col min="15347" max="15347" width="6.42578125" style="3" customWidth="1"/>
    <col min="15348" max="15348" width="52" style="3" customWidth="1"/>
    <col min="15349" max="15349" width="8.42578125" style="3" customWidth="1"/>
    <col min="15350" max="15350" width="11" style="3" customWidth="1"/>
    <col min="15351" max="15351" width="16.85546875" style="3" customWidth="1"/>
    <col min="15352" max="15352" width="18.42578125" style="3" customWidth="1"/>
    <col min="15353" max="15353" width="20.140625" style="3" customWidth="1"/>
    <col min="15354" max="15354" width="6.140625" style="3" customWidth="1"/>
    <col min="15355" max="15355" width="28.85546875" style="3" customWidth="1"/>
    <col min="15356" max="15601" width="11.42578125" style="3"/>
    <col min="15602" max="15602" width="3.42578125" style="3" customWidth="1"/>
    <col min="15603" max="15603" width="6.42578125" style="3" customWidth="1"/>
    <col min="15604" max="15604" width="52" style="3" customWidth="1"/>
    <col min="15605" max="15605" width="8.42578125" style="3" customWidth="1"/>
    <col min="15606" max="15606" width="11" style="3" customWidth="1"/>
    <col min="15607" max="15607" width="16.85546875" style="3" customWidth="1"/>
    <col min="15608" max="15608" width="18.42578125" style="3" customWidth="1"/>
    <col min="15609" max="15609" width="20.140625" style="3" customWidth="1"/>
    <col min="15610" max="15610" width="6.140625" style="3" customWidth="1"/>
    <col min="15611" max="15611" width="28.85546875" style="3" customWidth="1"/>
    <col min="15612" max="15857" width="11.42578125" style="3"/>
    <col min="15858" max="15858" width="3.42578125" style="3" customWidth="1"/>
    <col min="15859" max="15859" width="6.42578125" style="3" customWidth="1"/>
    <col min="15860" max="15860" width="52" style="3" customWidth="1"/>
    <col min="15861" max="15861" width="8.42578125" style="3" customWidth="1"/>
    <col min="15862" max="15862" width="11" style="3" customWidth="1"/>
    <col min="15863" max="15863" width="16.85546875" style="3" customWidth="1"/>
    <col min="15864" max="15864" width="18.42578125" style="3" customWidth="1"/>
    <col min="15865" max="15865" width="20.140625" style="3" customWidth="1"/>
    <col min="15866" max="15866" width="6.140625" style="3" customWidth="1"/>
    <col min="15867" max="15867" width="28.85546875" style="3" customWidth="1"/>
    <col min="15868" max="16113" width="11.42578125" style="3"/>
    <col min="16114" max="16114" width="3.42578125" style="3" customWidth="1"/>
    <col min="16115" max="16115" width="6.42578125" style="3" customWidth="1"/>
    <col min="16116" max="16116" width="52" style="3" customWidth="1"/>
    <col min="16117" max="16117" width="8.42578125" style="3" customWidth="1"/>
    <col min="16118" max="16118" width="11" style="3" customWidth="1"/>
    <col min="16119" max="16119" width="16.85546875" style="3" customWidth="1"/>
    <col min="16120" max="16120" width="18.42578125" style="3" customWidth="1"/>
    <col min="16121" max="16121" width="20.140625" style="3" customWidth="1"/>
    <col min="16122" max="16122" width="6.140625" style="3" customWidth="1"/>
    <col min="16123" max="16123" width="28.85546875" style="3" customWidth="1"/>
    <col min="16124" max="16384" width="11.42578125" style="3"/>
  </cols>
  <sheetData>
    <row r="1" spans="1:68" ht="15.75" thickBot="1"/>
    <row r="2" spans="1:68">
      <c r="B2" s="42"/>
      <c r="C2" s="40"/>
      <c r="D2" s="40"/>
      <c r="E2" s="41"/>
      <c r="F2" s="40"/>
      <c r="G2" s="39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</row>
    <row r="3" spans="1:68">
      <c r="B3" s="38"/>
      <c r="C3" s="30"/>
      <c r="D3" s="30"/>
      <c r="E3" s="31"/>
      <c r="F3" s="30"/>
      <c r="G3" s="37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</row>
    <row r="4" spans="1:68" ht="15" customHeight="1">
      <c r="B4" s="244" t="s">
        <v>83</v>
      </c>
      <c r="C4" s="245"/>
      <c r="D4" s="245"/>
      <c r="E4" s="245"/>
      <c r="F4" s="245"/>
      <c r="G4" s="246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</row>
    <row r="5" spans="1:68" ht="15" customHeight="1">
      <c r="B5" s="247" t="s">
        <v>389</v>
      </c>
      <c r="C5" s="248"/>
      <c r="D5" s="248"/>
      <c r="E5" s="248"/>
      <c r="F5" s="248"/>
      <c r="G5" s="249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</row>
    <row r="6" spans="1:68">
      <c r="B6" s="247"/>
      <c r="C6" s="248"/>
      <c r="D6" s="248"/>
      <c r="E6" s="248"/>
      <c r="F6" s="248"/>
      <c r="G6" s="249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</row>
    <row r="7" spans="1:68">
      <c r="B7" s="250"/>
      <c r="C7" s="251"/>
      <c r="D7" s="30"/>
      <c r="E7" s="31"/>
      <c r="F7" s="30"/>
      <c r="G7" s="37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</row>
    <row r="8" spans="1:68">
      <c r="B8" s="250"/>
      <c r="C8" s="251"/>
      <c r="D8" s="30"/>
      <c r="E8" s="31"/>
      <c r="F8" s="30"/>
      <c r="G8" s="37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</row>
    <row r="9" spans="1:68">
      <c r="B9" s="70"/>
      <c r="C9" s="57" t="s">
        <v>21</v>
      </c>
      <c r="D9" s="30" t="s">
        <v>23</v>
      </c>
      <c r="E9" s="31"/>
      <c r="F9" s="231" t="s">
        <v>26</v>
      </c>
      <c r="G9" s="232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</row>
    <row r="10" spans="1:68">
      <c r="B10" s="70"/>
      <c r="C10" s="57" t="s">
        <v>22</v>
      </c>
      <c r="D10" s="58" t="s">
        <v>24</v>
      </c>
      <c r="E10" s="58"/>
      <c r="F10" s="231" t="s">
        <v>25</v>
      </c>
      <c r="G10" s="232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</row>
    <row r="11" spans="1:68">
      <c r="B11" s="70"/>
      <c r="C11" s="57" t="s">
        <v>20</v>
      </c>
      <c r="D11" s="58" t="s">
        <v>94</v>
      </c>
      <c r="E11" s="31">
        <v>1</v>
      </c>
      <c r="F11" s="233"/>
      <c r="G11" s="234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</row>
    <row r="12" spans="1:68" s="28" customFormat="1">
      <c r="B12" s="70"/>
      <c r="C12" s="57"/>
      <c r="D12" s="58"/>
      <c r="E12" s="31"/>
      <c r="F12" s="233"/>
      <c r="G12" s="23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</row>
    <row r="13" spans="1:68" s="28" customFormat="1" ht="15.75" thickBot="1">
      <c r="B13" s="71"/>
      <c r="C13" s="35"/>
      <c r="D13" s="33"/>
      <c r="E13" s="34"/>
      <c r="F13" s="33"/>
      <c r="G13" s="32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</row>
    <row r="14" spans="1:68" s="28" customFormat="1" ht="15.75" thickBot="1">
      <c r="B14" s="72"/>
      <c r="C14" s="158"/>
      <c r="D14" s="30"/>
      <c r="E14" s="31"/>
      <c r="F14" s="30"/>
      <c r="G14" s="30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</row>
    <row r="15" spans="1:68" s="28" customFormat="1" ht="15" customHeight="1">
      <c r="A15" s="29"/>
      <c r="B15" s="235" t="s">
        <v>388</v>
      </c>
      <c r="C15" s="236"/>
      <c r="D15" s="236"/>
      <c r="E15" s="236"/>
      <c r="F15" s="236"/>
      <c r="G15" s="237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</row>
    <row r="16" spans="1:68" s="28" customFormat="1" ht="15" customHeight="1">
      <c r="A16" s="29"/>
      <c r="B16" s="238"/>
      <c r="C16" s="239"/>
      <c r="D16" s="239"/>
      <c r="E16" s="239"/>
      <c r="F16" s="239"/>
      <c r="G16" s="240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</row>
    <row r="17" spans="1:68" s="55" customFormat="1" ht="15.75" thickBot="1">
      <c r="A17" s="1"/>
      <c r="B17" s="241"/>
      <c r="C17" s="242"/>
      <c r="D17" s="242"/>
      <c r="E17" s="242"/>
      <c r="F17" s="242"/>
      <c r="G17" s="243"/>
    </row>
    <row r="18" spans="1:68" ht="15.75" thickBot="1">
      <c r="A18" s="6"/>
      <c r="B18" s="26"/>
      <c r="C18" s="26"/>
      <c r="D18" s="26"/>
      <c r="E18" s="26"/>
      <c r="F18" s="26"/>
      <c r="G18" s="53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</row>
    <row r="19" spans="1:68" s="55" customFormat="1">
      <c r="A19" s="131"/>
      <c r="B19" s="77">
        <v>1</v>
      </c>
      <c r="C19" s="167" t="s">
        <v>84</v>
      </c>
      <c r="D19" s="167"/>
      <c r="E19" s="167"/>
      <c r="F19" s="167"/>
      <c r="G19" s="168"/>
      <c r="J19" s="55" t="s">
        <v>18</v>
      </c>
    </row>
    <row r="20" spans="1:68" s="133" customFormat="1">
      <c r="A20" s="132"/>
      <c r="B20" s="67"/>
      <c r="C20" s="82" t="s">
        <v>86</v>
      </c>
      <c r="D20" s="99"/>
      <c r="E20" s="99"/>
      <c r="F20" s="84"/>
      <c r="G20" s="85"/>
    </row>
    <row r="21" spans="1:68" s="133" customFormat="1">
      <c r="B21" s="68"/>
      <c r="C21" s="169" t="s">
        <v>322</v>
      </c>
      <c r="D21" s="159" t="s">
        <v>2</v>
      </c>
      <c r="E21" s="159">
        <v>15</v>
      </c>
      <c r="F21" s="155"/>
      <c r="G21" s="160">
        <f>F21*E21</f>
        <v>0</v>
      </c>
      <c r="H21" s="55"/>
    </row>
    <row r="22" spans="1:68" s="133" customFormat="1">
      <c r="B22" s="68"/>
      <c r="C22" s="169" t="s">
        <v>323</v>
      </c>
      <c r="D22" s="159" t="s">
        <v>2</v>
      </c>
      <c r="E22" s="159">
        <v>7.32</v>
      </c>
      <c r="F22" s="155"/>
      <c r="G22" s="160">
        <f t="shared" ref="G22:G26" si="0">F22*E22</f>
        <v>0</v>
      </c>
      <c r="H22" s="55"/>
    </row>
    <row r="23" spans="1:68" s="133" customFormat="1">
      <c r="B23" s="68"/>
      <c r="C23" s="169" t="s">
        <v>324</v>
      </c>
      <c r="D23" s="159" t="s">
        <v>2</v>
      </c>
      <c r="E23" s="159">
        <v>7.32</v>
      </c>
      <c r="F23" s="155"/>
      <c r="G23" s="160">
        <f t="shared" si="0"/>
        <v>0</v>
      </c>
      <c r="H23" s="55"/>
    </row>
    <row r="24" spans="1:68" s="133" customFormat="1">
      <c r="B24" s="68"/>
      <c r="C24" s="169" t="s">
        <v>325</v>
      </c>
      <c r="D24" s="159" t="s">
        <v>37</v>
      </c>
      <c r="E24" s="159">
        <v>1</v>
      </c>
      <c r="F24" s="155"/>
      <c r="G24" s="160">
        <f t="shared" si="0"/>
        <v>0</v>
      </c>
      <c r="H24" s="55"/>
    </row>
    <row r="25" spans="1:68" s="133" customFormat="1">
      <c r="B25" s="68"/>
      <c r="C25" s="169" t="s">
        <v>326</v>
      </c>
      <c r="D25" s="159" t="s">
        <v>11</v>
      </c>
      <c r="E25" s="159">
        <v>10</v>
      </c>
      <c r="F25" s="155"/>
      <c r="G25" s="160">
        <f t="shared" si="0"/>
        <v>0</v>
      </c>
      <c r="H25" s="55"/>
    </row>
    <row r="26" spans="1:68" s="133" customFormat="1">
      <c r="B26" s="68"/>
      <c r="C26" s="169" t="s">
        <v>327</v>
      </c>
      <c r="D26" s="159" t="s">
        <v>37</v>
      </c>
      <c r="E26" s="159">
        <v>1</v>
      </c>
      <c r="F26" s="155"/>
      <c r="G26" s="160">
        <f t="shared" si="0"/>
        <v>0</v>
      </c>
      <c r="H26" s="55"/>
    </row>
    <row r="27" spans="1:68" ht="15.75" thickBot="1">
      <c r="B27" s="263" t="s">
        <v>31</v>
      </c>
      <c r="C27" s="264"/>
      <c r="D27" s="264"/>
      <c r="E27" s="264"/>
      <c r="F27" s="265"/>
      <c r="G27" s="151">
        <f>SUM(G20:G26)</f>
        <v>0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</row>
    <row r="28" spans="1:68" s="163" customFormat="1" ht="15.75" thickBot="1">
      <c r="A28" s="176"/>
      <c r="B28" s="177"/>
      <c r="D28" s="164"/>
      <c r="E28" s="165"/>
      <c r="F28" s="178"/>
      <c r="G28" s="178"/>
    </row>
    <row r="29" spans="1:68" s="163" customFormat="1">
      <c r="A29" s="176"/>
      <c r="B29" s="77">
        <v>2</v>
      </c>
      <c r="C29" s="167" t="s">
        <v>346</v>
      </c>
      <c r="D29" s="167"/>
      <c r="E29" s="167"/>
      <c r="F29" s="167"/>
      <c r="G29" s="168"/>
    </row>
    <row r="30" spans="1:68" s="163" customFormat="1">
      <c r="A30" s="176"/>
      <c r="B30" s="67"/>
      <c r="C30" s="82" t="s">
        <v>347</v>
      </c>
      <c r="D30" s="99" t="s">
        <v>37</v>
      </c>
      <c r="E30" s="99">
        <v>1</v>
      </c>
      <c r="F30" s="84"/>
      <c r="G30" s="85">
        <f>E30*F30</f>
        <v>0</v>
      </c>
    </row>
    <row r="31" spans="1:68" ht="15.75" thickBot="1">
      <c r="B31" s="263" t="s">
        <v>31</v>
      </c>
      <c r="C31" s="264"/>
      <c r="D31" s="264"/>
      <c r="E31" s="264"/>
      <c r="F31" s="265"/>
      <c r="G31" s="151">
        <f>SUM(G30)</f>
        <v>0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</row>
    <row r="32" spans="1:68" s="163" customFormat="1" ht="15.75" thickBot="1">
      <c r="A32" s="176"/>
      <c r="B32" s="177"/>
      <c r="D32" s="164"/>
      <c r="E32" s="165"/>
      <c r="F32" s="178"/>
      <c r="G32" s="178"/>
    </row>
    <row r="33" spans="1:68" s="55" customFormat="1">
      <c r="A33" s="131"/>
      <c r="B33" s="77">
        <v>3</v>
      </c>
      <c r="C33" s="266" t="s">
        <v>329</v>
      </c>
      <c r="D33" s="266"/>
      <c r="E33" s="266"/>
      <c r="F33" s="266"/>
      <c r="G33" s="267"/>
      <c r="J33" s="55" t="s">
        <v>18</v>
      </c>
    </row>
    <row r="34" spans="1:68" s="133" customFormat="1">
      <c r="B34" s="68"/>
      <c r="C34" s="170" t="s">
        <v>331</v>
      </c>
      <c r="D34" s="83" t="s">
        <v>37</v>
      </c>
      <c r="E34" s="159">
        <v>6</v>
      </c>
      <c r="F34" s="155"/>
      <c r="G34" s="160">
        <f>F34*E34</f>
        <v>0</v>
      </c>
      <c r="H34" s="55"/>
    </row>
    <row r="35" spans="1:68" s="133" customFormat="1">
      <c r="B35" s="68"/>
      <c r="C35" s="170" t="s">
        <v>332</v>
      </c>
      <c r="D35" s="83" t="s">
        <v>37</v>
      </c>
      <c r="E35" s="159">
        <v>6</v>
      </c>
      <c r="F35" s="155"/>
      <c r="G35" s="160">
        <f t="shared" ref="G35:G36" si="1">F35*E35</f>
        <v>0</v>
      </c>
      <c r="H35" s="55"/>
    </row>
    <row r="36" spans="1:68" s="133" customFormat="1">
      <c r="B36" s="68"/>
      <c r="C36" s="171" t="s">
        <v>333</v>
      </c>
      <c r="D36" s="83" t="s">
        <v>37</v>
      </c>
      <c r="E36" s="159">
        <v>6</v>
      </c>
      <c r="F36" s="155"/>
      <c r="G36" s="160">
        <f t="shared" si="1"/>
        <v>0</v>
      </c>
      <c r="H36" s="55"/>
    </row>
    <row r="37" spans="1:68" ht="15.75" thickBot="1">
      <c r="B37" s="150"/>
      <c r="C37" s="134"/>
      <c r="D37" s="134"/>
      <c r="E37" s="134"/>
      <c r="F37" s="175" t="s">
        <v>31</v>
      </c>
      <c r="G37" s="151">
        <f>SUM(G34:G36)</f>
        <v>0</v>
      </c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</row>
    <row r="38" spans="1:68" s="163" customFormat="1" ht="15.75" thickBot="1">
      <c r="B38" s="179"/>
      <c r="C38" s="162"/>
      <c r="D38" s="164"/>
      <c r="E38" s="180"/>
      <c r="F38" s="166"/>
      <c r="G38" s="166"/>
      <c r="H38" s="1"/>
    </row>
    <row r="39" spans="1:68" s="55" customFormat="1">
      <c r="A39" s="131"/>
      <c r="B39" s="77">
        <v>4</v>
      </c>
      <c r="C39" s="266" t="s">
        <v>335</v>
      </c>
      <c r="D39" s="266"/>
      <c r="E39" s="266"/>
      <c r="F39" s="266"/>
      <c r="G39" s="267"/>
    </row>
    <row r="40" spans="1:68" s="133" customFormat="1">
      <c r="A40" s="132"/>
      <c r="B40" s="66"/>
      <c r="C40" s="181" t="s">
        <v>54</v>
      </c>
      <c r="D40" s="138" t="s">
        <v>11</v>
      </c>
      <c r="E40" s="218">
        <v>180</v>
      </c>
      <c r="F40" s="157"/>
      <c r="G40" s="85">
        <f>E40*F40</f>
        <v>0</v>
      </c>
    </row>
    <row r="41" spans="1:68" s="55" customFormat="1">
      <c r="A41" s="131"/>
      <c r="B41" s="67"/>
      <c r="C41" s="170" t="s">
        <v>330</v>
      </c>
      <c r="D41" s="173" t="s">
        <v>37</v>
      </c>
      <c r="E41" s="173">
        <v>2</v>
      </c>
      <c r="F41" s="174"/>
      <c r="G41" s="172">
        <f>E41*F41</f>
        <v>0</v>
      </c>
    </row>
    <row r="42" spans="1:68" ht="15.75" thickBot="1">
      <c r="B42" s="263" t="s">
        <v>31</v>
      </c>
      <c r="C42" s="264"/>
      <c r="D42" s="264"/>
      <c r="E42" s="264"/>
      <c r="F42" s="265"/>
      <c r="G42" s="151">
        <f>SUM(G40:G41)</f>
        <v>0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</row>
    <row r="43" spans="1:68" s="30" customFormat="1" ht="15.75" thickBot="1">
      <c r="B43" s="161"/>
      <c r="C43" s="161"/>
      <c r="D43" s="161"/>
      <c r="E43" s="161"/>
      <c r="F43" s="161"/>
      <c r="G43" s="16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</row>
    <row r="44" spans="1:68" s="55" customFormat="1">
      <c r="A44" s="131"/>
      <c r="B44" s="77">
        <v>5</v>
      </c>
      <c r="C44" s="266" t="s">
        <v>334</v>
      </c>
      <c r="D44" s="266"/>
      <c r="E44" s="266"/>
      <c r="F44" s="266"/>
      <c r="G44" s="267"/>
    </row>
    <row r="45" spans="1:68" s="44" customFormat="1">
      <c r="A45" s="43"/>
      <c r="B45" s="67"/>
      <c r="C45" s="82" t="s">
        <v>328</v>
      </c>
      <c r="D45" s="209" t="s">
        <v>37</v>
      </c>
      <c r="E45" s="99">
        <v>6</v>
      </c>
      <c r="F45" s="155"/>
      <c r="G45" s="85">
        <f>E45*F45</f>
        <v>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</row>
    <row r="46" spans="1:68">
      <c r="B46" s="68"/>
      <c r="C46" s="82" t="s">
        <v>359</v>
      </c>
      <c r="D46" s="209" t="s">
        <v>37</v>
      </c>
      <c r="E46" s="99">
        <v>6</v>
      </c>
      <c r="F46" s="155"/>
      <c r="G46" s="160">
        <f t="shared" ref="G46:G47" si="2">F46*E46</f>
        <v>0</v>
      </c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</row>
    <row r="47" spans="1:68">
      <c r="B47" s="206"/>
      <c r="C47" s="82" t="s">
        <v>348</v>
      </c>
      <c r="D47" s="207" t="s">
        <v>37</v>
      </c>
      <c r="E47" s="99">
        <v>6</v>
      </c>
      <c r="F47" s="155"/>
      <c r="G47" s="208">
        <f t="shared" si="2"/>
        <v>0</v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</row>
    <row r="48" spans="1:68" ht="15.75" thickBot="1">
      <c r="B48" s="263" t="s">
        <v>31</v>
      </c>
      <c r="C48" s="264"/>
      <c r="D48" s="264"/>
      <c r="E48" s="264"/>
      <c r="F48" s="265"/>
      <c r="G48" s="151">
        <f>SUM(G45:G47)</f>
        <v>0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</row>
    <row r="49" spans="1:68" s="30" customFormat="1" ht="15.75" thickBot="1">
      <c r="B49" s="182"/>
      <c r="C49" s="182"/>
      <c r="D49" s="182"/>
      <c r="E49" s="182"/>
      <c r="F49" s="182"/>
      <c r="G49" s="16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</row>
    <row r="50" spans="1:68" s="55" customFormat="1">
      <c r="A50" s="131"/>
      <c r="B50" s="77">
        <v>6</v>
      </c>
      <c r="C50" s="266" t="s">
        <v>344</v>
      </c>
      <c r="D50" s="266"/>
      <c r="E50" s="266"/>
      <c r="F50" s="266"/>
      <c r="G50" s="267"/>
    </row>
    <row r="51" spans="1:68" s="44" customFormat="1">
      <c r="A51" s="43"/>
      <c r="B51" s="67"/>
      <c r="C51" s="170" t="s">
        <v>360</v>
      </c>
      <c r="D51" s="83" t="s">
        <v>37</v>
      </c>
      <c r="E51" s="99">
        <v>5</v>
      </c>
      <c r="F51" s="155"/>
      <c r="G51" s="85">
        <f>E51*F51</f>
        <v>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</row>
    <row r="52" spans="1:68">
      <c r="A52" s="6"/>
      <c r="B52" s="67"/>
      <c r="C52" s="170" t="s">
        <v>361</v>
      </c>
      <c r="D52" s="83" t="s">
        <v>37</v>
      </c>
      <c r="E52" s="99">
        <v>500</v>
      </c>
      <c r="F52" s="155"/>
      <c r="G52" s="85">
        <f>E52*F52</f>
        <v>0</v>
      </c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</row>
    <row r="53" spans="1:68">
      <c r="B53" s="68"/>
      <c r="C53" s="170" t="s">
        <v>362</v>
      </c>
      <c r="D53" s="83" t="s">
        <v>37</v>
      </c>
      <c r="E53" s="99">
        <v>50</v>
      </c>
      <c r="F53" s="155"/>
      <c r="G53" s="160">
        <f>F53*E53</f>
        <v>0</v>
      </c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</row>
    <row r="54" spans="1:68">
      <c r="B54" s="68"/>
      <c r="C54" s="170" t="s">
        <v>363</v>
      </c>
      <c r="D54" s="83" t="s">
        <v>37</v>
      </c>
      <c r="E54" s="99">
        <v>5</v>
      </c>
      <c r="F54" s="155"/>
      <c r="G54" s="160">
        <f t="shared" ref="G54" si="3">F54*E54</f>
        <v>0</v>
      </c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</row>
    <row r="55" spans="1:68" ht="15.75" thickBot="1">
      <c r="B55" s="263" t="s">
        <v>31</v>
      </c>
      <c r="C55" s="264"/>
      <c r="D55" s="264"/>
      <c r="E55" s="264"/>
      <c r="F55" s="265"/>
      <c r="G55" s="151">
        <f>SUM(G51:G54)</f>
        <v>0</v>
      </c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</row>
    <row r="56" spans="1:68" ht="15.75" thickBot="1"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</row>
    <row r="57" spans="1:68" s="190" customFormat="1">
      <c r="A57" s="189"/>
      <c r="B57" s="77">
        <v>7</v>
      </c>
      <c r="C57" s="266" t="s">
        <v>340</v>
      </c>
      <c r="D57" s="266"/>
      <c r="E57" s="266"/>
      <c r="F57" s="266"/>
      <c r="G57" s="267"/>
    </row>
    <row r="58" spans="1:68" s="192" customFormat="1">
      <c r="A58" s="191"/>
      <c r="B58" s="101"/>
      <c r="C58" s="197" t="s">
        <v>339</v>
      </c>
      <c r="D58" s="99" t="s">
        <v>37</v>
      </c>
      <c r="E58" s="99">
        <v>30</v>
      </c>
      <c r="F58" s="155"/>
      <c r="G58" s="85">
        <f>E58*F58</f>
        <v>0</v>
      </c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</row>
    <row r="59" spans="1:68" s="192" customFormat="1" ht="15.75" thickBot="1">
      <c r="B59" s="261" t="s">
        <v>31</v>
      </c>
      <c r="C59" s="262"/>
      <c r="D59" s="262"/>
      <c r="E59" s="262"/>
      <c r="F59" s="262"/>
      <c r="G59" s="151">
        <f>SUM(G58:G58)</f>
        <v>0</v>
      </c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  <c r="BB59" s="190"/>
      <c r="BC59" s="190"/>
      <c r="BD59" s="190"/>
      <c r="BE59" s="190"/>
      <c r="BF59" s="190"/>
      <c r="BG59" s="190"/>
      <c r="BH59" s="190"/>
      <c r="BI59" s="190"/>
      <c r="BJ59" s="190"/>
      <c r="BK59" s="190"/>
      <c r="BL59" s="190"/>
      <c r="BM59" s="190"/>
      <c r="BN59" s="190"/>
      <c r="BO59" s="190"/>
      <c r="BP59" s="190"/>
    </row>
    <row r="60" spans="1:68" s="192" customFormat="1" ht="15.75" thickBot="1">
      <c r="B60" s="182"/>
      <c r="C60" s="182"/>
      <c r="D60" s="182"/>
      <c r="E60" s="182"/>
      <c r="F60" s="182"/>
      <c r="G60" s="161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  <c r="BB60" s="190"/>
      <c r="BC60" s="190"/>
      <c r="BD60" s="190"/>
      <c r="BE60" s="190"/>
      <c r="BF60" s="190"/>
      <c r="BG60" s="190"/>
      <c r="BH60" s="190"/>
      <c r="BI60" s="190"/>
      <c r="BJ60" s="190"/>
      <c r="BK60" s="190"/>
      <c r="BL60" s="190"/>
      <c r="BM60" s="190"/>
      <c r="BN60" s="190"/>
      <c r="BO60" s="190"/>
      <c r="BP60" s="190"/>
    </row>
    <row r="61" spans="1:68" s="190" customFormat="1" ht="14.25" customHeight="1">
      <c r="B61" s="77">
        <v>8</v>
      </c>
      <c r="C61" s="266" t="s">
        <v>341</v>
      </c>
      <c r="D61" s="266"/>
      <c r="E61" s="266"/>
      <c r="F61" s="266"/>
      <c r="G61" s="267"/>
      <c r="H61" s="193"/>
    </row>
    <row r="62" spans="1:68" s="190" customFormat="1" ht="14.25" customHeight="1">
      <c r="B62" s="198"/>
      <c r="C62" s="76" t="s">
        <v>364</v>
      </c>
      <c r="D62" s="99" t="s">
        <v>37</v>
      </c>
      <c r="E62" s="99">
        <v>5</v>
      </c>
      <c r="F62" s="155"/>
      <c r="G62" s="85">
        <f>F62*E62</f>
        <v>0</v>
      </c>
      <c r="H62" s="188"/>
    </row>
    <row r="63" spans="1:68" s="190" customFormat="1" ht="14.25" customHeight="1">
      <c r="B63" s="198"/>
      <c r="C63" s="76" t="s">
        <v>365</v>
      </c>
      <c r="D63" s="99" t="s">
        <v>37</v>
      </c>
      <c r="E63" s="99">
        <v>5</v>
      </c>
      <c r="F63" s="155"/>
      <c r="G63" s="85">
        <f t="shared" ref="G63:G72" si="4">F63*E63</f>
        <v>0</v>
      </c>
      <c r="H63" s="188"/>
    </row>
    <row r="64" spans="1:68" s="190" customFormat="1" ht="14.25" customHeight="1">
      <c r="B64" s="198"/>
      <c r="C64" s="76" t="s">
        <v>366</v>
      </c>
      <c r="D64" s="99" t="s">
        <v>37</v>
      </c>
      <c r="E64" s="99">
        <v>2</v>
      </c>
      <c r="F64" s="155"/>
      <c r="G64" s="85">
        <f t="shared" si="4"/>
        <v>0</v>
      </c>
      <c r="H64" s="188"/>
    </row>
    <row r="65" spans="2:8" s="190" customFormat="1" ht="14.25" customHeight="1">
      <c r="B65" s="198"/>
      <c r="C65" s="76" t="s">
        <v>367</v>
      </c>
      <c r="D65" s="99" t="s">
        <v>37</v>
      </c>
      <c r="E65" s="99">
        <v>1</v>
      </c>
      <c r="F65" s="155"/>
      <c r="G65" s="85">
        <f t="shared" si="4"/>
        <v>0</v>
      </c>
      <c r="H65" s="188"/>
    </row>
    <row r="66" spans="2:8" s="190" customFormat="1" ht="14.25" customHeight="1">
      <c r="B66" s="198"/>
      <c r="C66" s="76" t="s">
        <v>368</v>
      </c>
      <c r="D66" s="99" t="s">
        <v>37</v>
      </c>
      <c r="E66" s="99">
        <v>1</v>
      </c>
      <c r="F66" s="155"/>
      <c r="G66" s="85">
        <f t="shared" si="4"/>
        <v>0</v>
      </c>
      <c r="H66" s="188"/>
    </row>
    <row r="67" spans="2:8" s="190" customFormat="1" ht="14.25" customHeight="1">
      <c r="B67" s="198"/>
      <c r="C67" s="76" t="s">
        <v>369</v>
      </c>
      <c r="D67" s="99" t="s">
        <v>37</v>
      </c>
      <c r="E67" s="99">
        <v>1</v>
      </c>
      <c r="F67" s="155"/>
      <c r="G67" s="85">
        <f t="shared" si="4"/>
        <v>0</v>
      </c>
      <c r="H67" s="188"/>
    </row>
    <row r="68" spans="2:8" s="190" customFormat="1" ht="14.25" customHeight="1">
      <c r="B68" s="198"/>
      <c r="C68" s="76" t="s">
        <v>370</v>
      </c>
      <c r="D68" s="99" t="s">
        <v>37</v>
      </c>
      <c r="E68" s="99">
        <v>2</v>
      </c>
      <c r="F68" s="155"/>
      <c r="G68" s="85">
        <f t="shared" si="4"/>
        <v>0</v>
      </c>
      <c r="H68" s="188"/>
    </row>
    <row r="69" spans="2:8" s="190" customFormat="1" ht="14.25" customHeight="1">
      <c r="B69" s="198"/>
      <c r="C69" s="76" t="s">
        <v>337</v>
      </c>
      <c r="D69" s="99" t="s">
        <v>37</v>
      </c>
      <c r="E69" s="99">
        <v>1</v>
      </c>
      <c r="F69" s="155"/>
      <c r="G69" s="85">
        <f t="shared" si="4"/>
        <v>0</v>
      </c>
      <c r="H69" s="188"/>
    </row>
    <row r="70" spans="2:8" s="190" customFormat="1" ht="14.25" customHeight="1">
      <c r="B70" s="198"/>
      <c r="C70" s="76" t="s">
        <v>371</v>
      </c>
      <c r="D70" s="99" t="s">
        <v>37</v>
      </c>
      <c r="E70" s="99">
        <v>5</v>
      </c>
      <c r="F70" s="155"/>
      <c r="G70" s="85">
        <f t="shared" si="4"/>
        <v>0</v>
      </c>
      <c r="H70" s="188"/>
    </row>
    <row r="71" spans="2:8" s="190" customFormat="1" ht="14.25" customHeight="1">
      <c r="B71" s="198"/>
      <c r="C71" s="76" t="s">
        <v>372</v>
      </c>
      <c r="D71" s="99" t="s">
        <v>37</v>
      </c>
      <c r="E71" s="99">
        <v>1</v>
      </c>
      <c r="F71" s="155"/>
      <c r="G71" s="85">
        <f t="shared" si="4"/>
        <v>0</v>
      </c>
      <c r="H71" s="188"/>
    </row>
    <row r="72" spans="2:8" s="190" customFormat="1" ht="14.25" customHeight="1">
      <c r="B72" s="198"/>
      <c r="C72" s="76" t="s">
        <v>338</v>
      </c>
      <c r="D72" s="99" t="s">
        <v>37</v>
      </c>
      <c r="E72" s="99">
        <v>1</v>
      </c>
      <c r="F72" s="155"/>
      <c r="G72" s="85">
        <f t="shared" si="4"/>
        <v>0</v>
      </c>
      <c r="H72" s="188"/>
    </row>
    <row r="73" spans="2:8" s="190" customFormat="1" ht="14.25" customHeight="1" thickBot="1">
      <c r="B73" s="261" t="s">
        <v>31</v>
      </c>
      <c r="C73" s="262"/>
      <c r="D73" s="262"/>
      <c r="E73" s="262"/>
      <c r="F73" s="262"/>
      <c r="G73" s="151">
        <f>SUM(G62:G72)</f>
        <v>0</v>
      </c>
      <c r="H73" s="188"/>
    </row>
    <row r="74" spans="2:8" s="190" customFormat="1" ht="14.25" customHeight="1" thickBot="1">
      <c r="B74" s="184"/>
      <c r="C74" s="185"/>
      <c r="D74" s="184"/>
      <c r="E74" s="186"/>
      <c r="F74" s="187"/>
      <c r="G74" s="188"/>
      <c r="H74" s="188"/>
    </row>
    <row r="75" spans="2:8" s="190" customFormat="1" ht="14.25" customHeight="1">
      <c r="B75" s="200">
        <v>9</v>
      </c>
      <c r="C75" s="201" t="s">
        <v>342</v>
      </c>
      <c r="D75" s="202"/>
      <c r="E75" s="203"/>
      <c r="F75" s="204"/>
      <c r="G75" s="205"/>
      <c r="H75" s="193"/>
    </row>
    <row r="76" spans="2:8" s="190" customFormat="1" ht="14.25" customHeight="1">
      <c r="B76" s="198"/>
      <c r="C76" s="195" t="s">
        <v>349</v>
      </c>
      <c r="D76" s="99" t="s">
        <v>37</v>
      </c>
      <c r="E76" s="99">
        <v>1</v>
      </c>
      <c r="F76" s="155"/>
      <c r="G76" s="85">
        <f>F76*E76</f>
        <v>0</v>
      </c>
      <c r="H76" s="188"/>
    </row>
    <row r="77" spans="2:8" s="190" customFormat="1" ht="14.25" customHeight="1">
      <c r="B77" s="198"/>
      <c r="C77" s="195" t="s">
        <v>350</v>
      </c>
      <c r="D77" s="99" t="s">
        <v>37</v>
      </c>
      <c r="E77" s="99">
        <v>1</v>
      </c>
      <c r="F77" s="155"/>
      <c r="G77" s="85">
        <f t="shared" ref="G77:G85" si="5">F77*E77</f>
        <v>0</v>
      </c>
      <c r="H77" s="188"/>
    </row>
    <row r="78" spans="2:8" s="190" customFormat="1" ht="14.25" customHeight="1">
      <c r="B78" s="198"/>
      <c r="C78" s="195" t="s">
        <v>351</v>
      </c>
      <c r="D78" s="99" t="s">
        <v>37</v>
      </c>
      <c r="E78" s="99">
        <v>1</v>
      </c>
      <c r="F78" s="155"/>
      <c r="G78" s="85">
        <f t="shared" si="5"/>
        <v>0</v>
      </c>
      <c r="H78" s="188"/>
    </row>
    <row r="79" spans="2:8" s="190" customFormat="1" ht="14.25" customHeight="1">
      <c r="B79" s="198"/>
      <c r="C79" s="195" t="s">
        <v>352</v>
      </c>
      <c r="D79" s="99" t="s">
        <v>37</v>
      </c>
      <c r="E79" s="99">
        <v>2</v>
      </c>
      <c r="F79" s="155"/>
      <c r="G79" s="85">
        <f t="shared" si="5"/>
        <v>0</v>
      </c>
      <c r="H79" s="188"/>
    </row>
    <row r="80" spans="2:8" s="190" customFormat="1" ht="14.25" customHeight="1">
      <c r="B80" s="198"/>
      <c r="C80" s="195" t="s">
        <v>353</v>
      </c>
      <c r="D80" s="99" t="s">
        <v>37</v>
      </c>
      <c r="E80" s="99">
        <v>5</v>
      </c>
      <c r="F80" s="155"/>
      <c r="G80" s="85">
        <f t="shared" si="5"/>
        <v>0</v>
      </c>
      <c r="H80" s="188"/>
    </row>
    <row r="81" spans="2:8" s="190" customFormat="1" ht="14.25" customHeight="1">
      <c r="B81" s="198"/>
      <c r="C81" s="195" t="s">
        <v>354</v>
      </c>
      <c r="D81" s="99" t="s">
        <v>37</v>
      </c>
      <c r="E81" s="99">
        <v>1</v>
      </c>
      <c r="F81" s="155"/>
      <c r="G81" s="85">
        <f t="shared" si="5"/>
        <v>0</v>
      </c>
      <c r="H81" s="188"/>
    </row>
    <row r="82" spans="2:8" s="190" customFormat="1" ht="14.25" customHeight="1">
      <c r="B82" s="198"/>
      <c r="C82" s="195" t="s">
        <v>355</v>
      </c>
      <c r="D82" s="196" t="s">
        <v>3</v>
      </c>
      <c r="E82" s="99">
        <v>1</v>
      </c>
      <c r="F82" s="155"/>
      <c r="G82" s="85">
        <f t="shared" si="5"/>
        <v>0</v>
      </c>
      <c r="H82" s="188"/>
    </row>
    <row r="83" spans="2:8" s="190" customFormat="1" ht="14.25" customHeight="1">
      <c r="B83" s="198"/>
      <c r="C83" s="195" t="s">
        <v>356</v>
      </c>
      <c r="D83" s="99" t="s">
        <v>37</v>
      </c>
      <c r="E83" s="99">
        <v>1</v>
      </c>
      <c r="F83" s="155"/>
      <c r="G83" s="85">
        <f t="shared" si="5"/>
        <v>0</v>
      </c>
      <c r="H83" s="188"/>
    </row>
    <row r="84" spans="2:8" s="190" customFormat="1" ht="14.25" customHeight="1">
      <c r="B84" s="198"/>
      <c r="C84" s="195" t="s">
        <v>357</v>
      </c>
      <c r="D84" s="99" t="s">
        <v>37</v>
      </c>
      <c r="E84" s="99">
        <v>1</v>
      </c>
      <c r="F84" s="155"/>
      <c r="G84" s="85">
        <f t="shared" si="5"/>
        <v>0</v>
      </c>
      <c r="H84" s="188"/>
    </row>
    <row r="85" spans="2:8" s="190" customFormat="1" ht="14.25" customHeight="1">
      <c r="B85" s="198"/>
      <c r="C85" s="197" t="s">
        <v>358</v>
      </c>
      <c r="D85" s="99" t="s">
        <v>37</v>
      </c>
      <c r="E85" s="99">
        <v>1</v>
      </c>
      <c r="F85" s="155"/>
      <c r="G85" s="85">
        <f t="shared" si="5"/>
        <v>0</v>
      </c>
      <c r="H85" s="188"/>
    </row>
    <row r="86" spans="2:8" s="190" customFormat="1" ht="14.25" customHeight="1" thickBot="1">
      <c r="B86" s="261" t="s">
        <v>31</v>
      </c>
      <c r="C86" s="262"/>
      <c r="D86" s="262"/>
      <c r="E86" s="262"/>
      <c r="F86" s="262"/>
      <c r="G86" s="151">
        <f>SUM(G76:G85)</f>
        <v>0</v>
      </c>
      <c r="H86" s="188"/>
    </row>
    <row r="87" spans="2:8" s="190" customFormat="1" ht="14.25" customHeight="1" thickBot="1">
      <c r="B87" s="184"/>
      <c r="C87" s="183"/>
      <c r="D87" s="184"/>
      <c r="E87" s="186"/>
      <c r="F87" s="187"/>
      <c r="G87" s="188"/>
      <c r="H87" s="188"/>
    </row>
    <row r="88" spans="2:8" s="190" customFormat="1" ht="14.25" customHeight="1">
      <c r="B88" s="200">
        <v>10</v>
      </c>
      <c r="C88" s="201" t="s">
        <v>343</v>
      </c>
      <c r="D88" s="202"/>
      <c r="E88" s="203"/>
      <c r="F88" s="204"/>
      <c r="G88" s="205"/>
      <c r="H88" s="193"/>
    </row>
    <row r="89" spans="2:8" s="190" customFormat="1" ht="14.25" customHeight="1">
      <c r="B89" s="198"/>
      <c r="C89" s="76" t="s">
        <v>373</v>
      </c>
      <c r="D89" s="99" t="s">
        <v>37</v>
      </c>
      <c r="E89" s="99">
        <v>120</v>
      </c>
      <c r="F89" s="155"/>
      <c r="G89" s="199">
        <f>F89*E89</f>
        <v>0</v>
      </c>
      <c r="H89" s="188"/>
    </row>
    <row r="90" spans="2:8" s="190" customFormat="1" ht="14.25" customHeight="1">
      <c r="B90" s="198"/>
      <c r="C90" s="76" t="s">
        <v>374</v>
      </c>
      <c r="D90" s="194" t="s">
        <v>2</v>
      </c>
      <c r="E90" s="99">
        <v>2</v>
      </c>
      <c r="F90" s="155"/>
      <c r="G90" s="199">
        <f t="shared" ref="G90:G98" si="6">F90*E90</f>
        <v>0</v>
      </c>
      <c r="H90" s="188"/>
    </row>
    <row r="91" spans="2:8" s="190" customFormat="1" ht="14.25" customHeight="1">
      <c r="B91" s="198"/>
      <c r="C91" s="76" t="s">
        <v>375</v>
      </c>
      <c r="D91" s="194" t="s">
        <v>336</v>
      </c>
      <c r="E91" s="99">
        <v>5</v>
      </c>
      <c r="F91" s="155"/>
      <c r="G91" s="199">
        <f t="shared" si="6"/>
        <v>0</v>
      </c>
      <c r="H91" s="188"/>
    </row>
    <row r="92" spans="2:8" s="190" customFormat="1" ht="14.25" customHeight="1">
      <c r="B92" s="198"/>
      <c r="C92" s="76" t="s">
        <v>376</v>
      </c>
      <c r="D92" s="99" t="s">
        <v>37</v>
      </c>
      <c r="E92" s="99">
        <v>2</v>
      </c>
      <c r="F92" s="155"/>
      <c r="G92" s="199">
        <f t="shared" si="6"/>
        <v>0</v>
      </c>
      <c r="H92" s="188"/>
    </row>
    <row r="93" spans="2:8" s="190" customFormat="1" ht="14.25" customHeight="1">
      <c r="B93" s="198"/>
      <c r="C93" s="76" t="s">
        <v>377</v>
      </c>
      <c r="D93" s="99" t="s">
        <v>37</v>
      </c>
      <c r="E93" s="99">
        <v>2</v>
      </c>
      <c r="F93" s="155"/>
      <c r="G93" s="199">
        <f t="shared" si="6"/>
        <v>0</v>
      </c>
      <c r="H93" s="188"/>
    </row>
    <row r="94" spans="2:8" s="190" customFormat="1" ht="14.25" customHeight="1">
      <c r="B94" s="198"/>
      <c r="C94" s="76" t="s">
        <v>378</v>
      </c>
      <c r="D94" s="99" t="s">
        <v>37</v>
      </c>
      <c r="E94" s="99">
        <v>1</v>
      </c>
      <c r="F94" s="155"/>
      <c r="G94" s="199">
        <f t="shared" si="6"/>
        <v>0</v>
      </c>
      <c r="H94" s="188"/>
    </row>
    <row r="95" spans="2:8" s="190" customFormat="1" ht="14.25" customHeight="1">
      <c r="B95" s="198"/>
      <c r="C95" s="76" t="s">
        <v>379</v>
      </c>
      <c r="D95" s="99" t="s">
        <v>37</v>
      </c>
      <c r="E95" s="99">
        <v>1</v>
      </c>
      <c r="F95" s="155"/>
      <c r="G95" s="199">
        <f t="shared" si="6"/>
        <v>0</v>
      </c>
      <c r="H95" s="188"/>
    </row>
    <row r="96" spans="2:8" s="190" customFormat="1" ht="14.25" customHeight="1">
      <c r="B96" s="198"/>
      <c r="C96" s="76" t="s">
        <v>380</v>
      </c>
      <c r="D96" s="99" t="s">
        <v>37</v>
      </c>
      <c r="E96" s="99">
        <v>2</v>
      </c>
      <c r="F96" s="155"/>
      <c r="G96" s="199">
        <f t="shared" si="6"/>
        <v>0</v>
      </c>
      <c r="H96" s="188"/>
    </row>
    <row r="97" spans="2:68" s="190" customFormat="1" ht="14.25" customHeight="1">
      <c r="B97" s="198"/>
      <c r="C97" s="76" t="s">
        <v>381</v>
      </c>
      <c r="D97" s="99" t="s">
        <v>37</v>
      </c>
      <c r="E97" s="99">
        <v>1</v>
      </c>
      <c r="F97" s="155"/>
      <c r="G97" s="199">
        <f t="shared" si="6"/>
        <v>0</v>
      </c>
      <c r="H97" s="188"/>
    </row>
    <row r="98" spans="2:68" s="190" customFormat="1" ht="14.25" customHeight="1">
      <c r="B98" s="198"/>
      <c r="C98" s="76" t="s">
        <v>382</v>
      </c>
      <c r="D98" s="99" t="s">
        <v>37</v>
      </c>
      <c r="E98" s="99">
        <v>1</v>
      </c>
      <c r="F98" s="155"/>
      <c r="G98" s="199">
        <f t="shared" si="6"/>
        <v>0</v>
      </c>
      <c r="H98" s="188"/>
    </row>
    <row r="99" spans="2:68" s="192" customFormat="1" ht="15.75" thickBot="1">
      <c r="B99" s="261" t="s">
        <v>31</v>
      </c>
      <c r="C99" s="262"/>
      <c r="D99" s="262"/>
      <c r="E99" s="262"/>
      <c r="F99" s="262"/>
      <c r="G99" s="151">
        <f>SUM(G93:G98)</f>
        <v>0</v>
      </c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  <c r="AF99" s="190"/>
      <c r="AG99" s="190"/>
      <c r="AH99" s="190"/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190"/>
      <c r="AT99" s="190"/>
      <c r="AU99" s="190"/>
      <c r="AV99" s="190"/>
      <c r="AW99" s="190"/>
      <c r="AX99" s="190"/>
      <c r="AY99" s="190"/>
      <c r="AZ99" s="190"/>
      <c r="BA99" s="190"/>
      <c r="BB99" s="190"/>
      <c r="BC99" s="190"/>
      <c r="BD99" s="190"/>
      <c r="BE99" s="190"/>
      <c r="BF99" s="190"/>
      <c r="BG99" s="190"/>
      <c r="BH99" s="190"/>
      <c r="BI99" s="190"/>
      <c r="BJ99" s="190"/>
      <c r="BK99" s="190"/>
      <c r="BL99" s="190"/>
      <c r="BM99" s="190"/>
      <c r="BN99" s="190"/>
      <c r="BO99" s="190"/>
      <c r="BP99" s="190"/>
    </row>
    <row r="100" spans="2:68" ht="15.75" thickBot="1"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</row>
    <row r="101" spans="2:68" s="190" customFormat="1" ht="14.25" customHeight="1">
      <c r="B101" s="200">
        <v>10</v>
      </c>
      <c r="C101" s="201" t="s">
        <v>345</v>
      </c>
      <c r="D101" s="202"/>
      <c r="E101" s="203"/>
      <c r="F101" s="204"/>
      <c r="G101" s="205"/>
      <c r="H101" s="193"/>
      <c r="J101" s="216"/>
    </row>
    <row r="102" spans="2:68" s="190" customFormat="1" ht="14.25" customHeight="1">
      <c r="B102" s="198"/>
      <c r="C102" s="76" t="s">
        <v>386</v>
      </c>
      <c r="D102" s="99" t="s">
        <v>37</v>
      </c>
      <c r="E102" s="217">
        <v>2</v>
      </c>
      <c r="F102" s="155"/>
      <c r="G102" s="199">
        <f t="shared" ref="G102" si="7">F102*E102</f>
        <v>0</v>
      </c>
      <c r="H102" s="188"/>
      <c r="J102" s="216"/>
    </row>
    <row r="103" spans="2:68" s="190" customFormat="1" ht="14.25" customHeight="1">
      <c r="B103" s="198"/>
      <c r="C103" s="76" t="s">
        <v>387</v>
      </c>
      <c r="D103" s="99" t="s">
        <v>37</v>
      </c>
      <c r="E103" s="217">
        <v>1</v>
      </c>
      <c r="F103" s="155"/>
      <c r="G103" s="199">
        <f>+F103*E103</f>
        <v>0</v>
      </c>
      <c r="H103" s="188"/>
      <c r="J103" s="216"/>
    </row>
    <row r="104" spans="2:68" s="190" customFormat="1" ht="14.25" customHeight="1">
      <c r="B104" s="198"/>
      <c r="C104" s="76"/>
      <c r="D104" s="99"/>
      <c r="E104" s="217"/>
      <c r="F104" s="155"/>
      <c r="G104" s="199"/>
      <c r="H104" s="188"/>
    </row>
    <row r="105" spans="2:68" s="192" customFormat="1" ht="15.75" thickBot="1">
      <c r="B105" s="261" t="s">
        <v>31</v>
      </c>
      <c r="C105" s="262"/>
      <c r="D105" s="262"/>
      <c r="E105" s="262"/>
      <c r="F105" s="262"/>
      <c r="G105" s="151">
        <f>SUM(G102:G104)</f>
        <v>0</v>
      </c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  <c r="AT105" s="190"/>
      <c r="AU105" s="190"/>
      <c r="AV105" s="190"/>
      <c r="AW105" s="190"/>
      <c r="AX105" s="190"/>
      <c r="AY105" s="190"/>
      <c r="AZ105" s="190"/>
      <c r="BA105" s="190"/>
      <c r="BB105" s="190"/>
      <c r="BC105" s="190"/>
      <c r="BD105" s="190"/>
      <c r="BE105" s="190"/>
      <c r="BF105" s="190"/>
      <c r="BG105" s="190"/>
      <c r="BH105" s="190"/>
      <c r="BI105" s="190"/>
      <c r="BJ105" s="190"/>
      <c r="BK105" s="190"/>
      <c r="BL105" s="190"/>
      <c r="BM105" s="190"/>
      <c r="BN105" s="190"/>
      <c r="BO105" s="190"/>
      <c r="BP105" s="190"/>
    </row>
    <row r="106" spans="2:68" s="192" customFormat="1" ht="15.75" thickBot="1">
      <c r="B106" s="182"/>
      <c r="C106" s="182"/>
      <c r="D106" s="182"/>
      <c r="E106" s="182"/>
      <c r="F106" s="182"/>
      <c r="G106" s="161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0"/>
      <c r="AT106" s="190"/>
      <c r="AU106" s="190"/>
      <c r="AV106" s="190"/>
      <c r="AW106" s="190"/>
      <c r="AX106" s="190"/>
      <c r="AY106" s="190"/>
      <c r="AZ106" s="190"/>
      <c r="BA106" s="190"/>
      <c r="BB106" s="190"/>
      <c r="BC106" s="190"/>
      <c r="BD106" s="190"/>
      <c r="BE106" s="190"/>
      <c r="BF106" s="190"/>
      <c r="BG106" s="190"/>
      <c r="BH106" s="190"/>
      <c r="BI106" s="190"/>
      <c r="BJ106" s="190"/>
      <c r="BK106" s="190"/>
      <c r="BL106" s="190"/>
      <c r="BM106" s="190"/>
      <c r="BN106" s="190"/>
      <c r="BO106" s="190"/>
      <c r="BP106" s="190"/>
    </row>
    <row r="107" spans="2:68" ht="15.75" thickBot="1">
      <c r="B107" s="13"/>
      <c r="C107" s="12" t="s">
        <v>385</v>
      </c>
      <c r="D107" s="10"/>
      <c r="E107" s="11"/>
      <c r="F107" s="22"/>
      <c r="G107" s="20">
        <f>G27+G31+G37+G42+G48+G55+G59+G73+G86+G99+G105</f>
        <v>0</v>
      </c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</row>
    <row r="108" spans="2:68" ht="15.75" thickBot="1">
      <c r="B108" s="8"/>
      <c r="C108" s="6"/>
      <c r="D108" s="6"/>
      <c r="E108" s="7"/>
      <c r="F108" s="6"/>
      <c r="G108" s="6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</row>
    <row r="109" spans="2:68">
      <c r="B109" s="73"/>
      <c r="C109" s="52"/>
      <c r="D109" s="52"/>
      <c r="E109" s="52"/>
      <c r="F109" s="52"/>
      <c r="G109" s="51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</row>
    <row r="110" spans="2:68">
      <c r="B110" s="74"/>
      <c r="C110" s="1"/>
      <c r="D110" s="1"/>
      <c r="E110" s="1"/>
      <c r="F110" s="1"/>
      <c r="G110" s="50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</row>
    <row r="111" spans="2:68">
      <c r="B111" s="74"/>
      <c r="C111" s="1"/>
      <c r="D111" s="1"/>
      <c r="E111" s="1"/>
      <c r="F111" s="1"/>
      <c r="G111" s="50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</row>
    <row r="112" spans="2:68">
      <c r="B112" s="74"/>
      <c r="C112" s="55"/>
      <c r="D112" s="55"/>
      <c r="E112" s="55"/>
      <c r="F112" s="55"/>
      <c r="G112" s="50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  <c r="BO112" s="55"/>
      <c r="BP112" s="55"/>
    </row>
    <row r="113" spans="2:68">
      <c r="B113" s="74"/>
      <c r="C113" s="59"/>
      <c r="D113" s="55"/>
      <c r="E113" s="55"/>
      <c r="F113" s="55"/>
      <c r="G113" s="50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</row>
    <row r="114" spans="2:68" ht="15.75">
      <c r="B114" s="74"/>
      <c r="C114" s="210" t="s">
        <v>396</v>
      </c>
      <c r="D114" s="55"/>
      <c r="E114" s="55"/>
      <c r="F114" s="55"/>
      <c r="G114" s="50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</row>
    <row r="115" spans="2:68" ht="15.75">
      <c r="B115" s="74"/>
      <c r="C115" s="211" t="s">
        <v>397</v>
      </c>
      <c r="D115" s="225"/>
      <c r="E115" s="225"/>
      <c r="F115" s="225"/>
      <c r="G115" s="226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</row>
    <row r="116" spans="2:68" ht="15" customHeight="1">
      <c r="B116" s="74"/>
      <c r="C116" s="211" t="s">
        <v>398</v>
      </c>
      <c r="D116" s="227"/>
      <c r="E116" s="227"/>
      <c r="F116" s="227"/>
      <c r="G116" s="228"/>
    </row>
    <row r="117" spans="2:68" ht="15.75" customHeight="1">
      <c r="B117" s="74"/>
      <c r="C117" s="211" t="s">
        <v>399</v>
      </c>
      <c r="D117" s="229"/>
      <c r="E117" s="229"/>
      <c r="F117" s="229"/>
      <c r="G117" s="230"/>
    </row>
    <row r="118" spans="2:68" ht="15" customHeight="1">
      <c r="B118" s="74"/>
      <c r="C118" s="211" t="s">
        <v>400</v>
      </c>
      <c r="D118" s="227"/>
      <c r="E118" s="227"/>
      <c r="F118" s="227"/>
      <c r="G118" s="228"/>
    </row>
    <row r="119" spans="2:68" ht="15.75" thickBot="1">
      <c r="B119" s="75"/>
      <c r="C119" s="49"/>
      <c r="D119" s="49"/>
      <c r="E119" s="49"/>
      <c r="F119" s="49"/>
      <c r="G119" s="48"/>
    </row>
  </sheetData>
  <mergeCells count="30">
    <mergeCell ref="F9:G9"/>
    <mergeCell ref="D115:G115"/>
    <mergeCell ref="D116:G116"/>
    <mergeCell ref="D117:G117"/>
    <mergeCell ref="D118:G118"/>
    <mergeCell ref="F10:G10"/>
    <mergeCell ref="F11:G11"/>
    <mergeCell ref="F12:G12"/>
    <mergeCell ref="B15:G17"/>
    <mergeCell ref="C33:G33"/>
    <mergeCell ref="C39:G39"/>
    <mergeCell ref="C50:G50"/>
    <mergeCell ref="B55:F55"/>
    <mergeCell ref="B42:F42"/>
    <mergeCell ref="B73:F73"/>
    <mergeCell ref="B86:F86"/>
    <mergeCell ref="B4:G4"/>
    <mergeCell ref="B5:G5"/>
    <mergeCell ref="B6:G6"/>
    <mergeCell ref="B7:C7"/>
    <mergeCell ref="B8:C8"/>
    <mergeCell ref="B99:F99"/>
    <mergeCell ref="B105:F105"/>
    <mergeCell ref="B27:F27"/>
    <mergeCell ref="C44:G44"/>
    <mergeCell ref="B48:F48"/>
    <mergeCell ref="C61:G61"/>
    <mergeCell ref="C57:G57"/>
    <mergeCell ref="B59:F59"/>
    <mergeCell ref="B31:F31"/>
  </mergeCells>
  <pageMargins left="0.25" right="0.25" top="0.75" bottom="0.75" header="0.3" footer="0.3"/>
  <pageSetup scale="59" fitToHeight="0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ABG_RESUMEN</vt:lpstr>
      <vt:lpstr>ABG_OBRAS CIVILES</vt:lpstr>
      <vt:lpstr>ABG_GASTOS GENERALES</vt:lpstr>
      <vt:lpstr>'ABG_GASTOS GENERALES'!Área_de_impresión</vt:lpstr>
      <vt:lpstr>'ABG_OBRAS CIVILES'!Área_de_impresión</vt:lpstr>
      <vt:lpstr>ABG_RESUMEN!Área_de_impresión</vt:lpstr>
      <vt:lpstr>'ABG_GASTOS GENERALES'!Print_Area</vt:lpstr>
      <vt:lpstr>'ABG_OBRAS CIVILES'!Print_Area</vt:lpstr>
      <vt:lpstr>ABG_RESUMEN!Print_Area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ISLA</dc:creator>
  <cp:lastModifiedBy>ImasArq</cp:lastModifiedBy>
  <cp:lastPrinted>2022-01-18T14:02:37Z</cp:lastPrinted>
  <dcterms:created xsi:type="dcterms:W3CDTF">2015-07-23T19:12:30Z</dcterms:created>
  <dcterms:modified xsi:type="dcterms:W3CDTF">2022-01-18T21:25:28Z</dcterms:modified>
</cp:coreProperties>
</file>